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7635" yWindow="-15" windowWidth="7680" windowHeight="8745" tabRatio="760"/>
  </bookViews>
  <sheets>
    <sheet name="第１１表" sheetId="5" r:id="rId1"/>
    <sheet name="第１２表" sheetId="6" r:id="rId2"/>
    <sheet name="第１３表" sheetId="7" r:id="rId3"/>
    <sheet name="第１４表①" sheetId="8" r:id="rId4"/>
    <sheet name="第１４表②" sheetId="9" r:id="rId5"/>
    <sheet name="第１４表③" sheetId="10" r:id="rId6"/>
    <sheet name="第１５表" sheetId="11" r:id="rId7"/>
    <sheet name="第１６表" sheetId="12" r:id="rId8"/>
    <sheet name="第１７表①" sheetId="13" r:id="rId9"/>
    <sheet name="第１７表②" sheetId="14" r:id="rId10"/>
    <sheet name="第１７表③" sheetId="17" r:id="rId11"/>
    <sheet name="第１７表④" sheetId="15" r:id="rId12"/>
    <sheet name="第１８表" sheetId="16" r:id="rId13"/>
  </sheets>
  <definedNames>
    <definedName name="_xlnm.Print_Area" localSheetId="0">第１１表!$A$1:$U$36</definedName>
    <definedName name="_xlnm.Print_Area" localSheetId="1">第１２表!$A$1:$G$36</definedName>
    <definedName name="_xlnm.Print_Area" localSheetId="2">第１３表!$A$1:$N$36</definedName>
    <definedName name="_xlnm.Print_Area" localSheetId="3">第１４表①!$A$1:$V$36</definedName>
    <definedName name="_xlnm.Print_Area" localSheetId="4">第１４表②!$A$1:$AS$36</definedName>
    <definedName name="_xlnm.Print_Area" localSheetId="5">第１４表③!$A$1:$AB$36</definedName>
    <definedName name="_xlnm.Print_Area" localSheetId="6">第１５表!$A$1:$AN$36</definedName>
    <definedName name="_xlnm.Print_Area" localSheetId="7">第１６表!$A$1:$K$36</definedName>
    <definedName name="_xlnm.Print_Area" localSheetId="8">第１７表①!$A$1:$V$36</definedName>
    <definedName name="_xlnm.Print_Area" localSheetId="9">第１７表②!$A$1:$AC$36</definedName>
    <definedName name="_xlnm.Print_Area" localSheetId="10">第１７表③!$A$1:$R$36</definedName>
    <definedName name="_xlnm.Print_Area" localSheetId="11">第１７表④!$A$1:$AB$36</definedName>
    <definedName name="_xlnm.Print_Area" localSheetId="12">第１８表!$A$1:$AB$36</definedName>
    <definedName name="_xlnm.Print_Titles" localSheetId="0">第１１表!$A:$B</definedName>
    <definedName name="_xlnm.Print_Titles" localSheetId="2">第１３表!$A:$B</definedName>
    <definedName name="_xlnm.Print_Titles" localSheetId="3">第１４表①!$A:$B</definedName>
    <definedName name="_xlnm.Print_Titles" localSheetId="4">第１４表②!$A:$B</definedName>
    <definedName name="_xlnm.Print_Titles" localSheetId="5">第１４表③!$A:$B</definedName>
    <definedName name="_xlnm.Print_Titles" localSheetId="6">第１５表!$A:$B</definedName>
    <definedName name="_xlnm.Print_Titles" localSheetId="8">第１７表①!$A:$B</definedName>
    <definedName name="_xlnm.Print_Titles" localSheetId="9">第１７表②!$A:$B</definedName>
    <definedName name="_xlnm.Print_Titles" localSheetId="10">第１７表③!$A:$B</definedName>
    <definedName name="_xlnm.Print_Titles" localSheetId="11">第１７表④!$A:$B</definedName>
    <definedName name="_xlnm.Print_Titles" localSheetId="12">第１８表!$A:$B</definedName>
  </definedNames>
  <calcPr calcId="162913"/>
</workbook>
</file>

<file path=xl/calcChain.xml><?xml version="1.0" encoding="utf-8"?>
<calcChain xmlns="http://schemas.openxmlformats.org/spreadsheetml/2006/main">
  <c r="U41" i="5" l="1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G41" i="6"/>
  <c r="F41" i="6"/>
  <c r="E41" i="6"/>
  <c r="D41" i="6"/>
  <c r="C41" i="6"/>
  <c r="I35" i="16" l="1"/>
  <c r="I23" i="16"/>
  <c r="H35" i="16"/>
  <c r="I36" i="16" l="1"/>
  <c r="I41" i="16" s="1"/>
  <c r="I38" i="16"/>
  <c r="I39" i="16" l="1"/>
  <c r="O38" i="17"/>
  <c r="S38" i="13" l="1"/>
  <c r="L38" i="10" l="1"/>
  <c r="K38" i="10"/>
  <c r="S38" i="8" l="1"/>
  <c r="R38" i="8"/>
  <c r="P38" i="16" l="1"/>
  <c r="Q38" i="16"/>
  <c r="R38" i="16"/>
  <c r="O38" i="16"/>
  <c r="L2" i="16"/>
  <c r="S2" i="16"/>
  <c r="P35" i="16"/>
  <c r="Q35" i="16"/>
  <c r="R35" i="16"/>
  <c r="P23" i="16"/>
  <c r="P36" i="16" s="1"/>
  <c r="Q23" i="16"/>
  <c r="R23" i="16"/>
  <c r="R36" i="16" s="1"/>
  <c r="H38" i="16"/>
  <c r="H23" i="16"/>
  <c r="H36" i="16" s="1"/>
  <c r="H41" i="16" s="1"/>
  <c r="Q36" i="16" l="1"/>
  <c r="P39" i="16"/>
  <c r="P41" i="16"/>
  <c r="R39" i="16"/>
  <c r="R41" i="16"/>
  <c r="Q39" i="16"/>
  <c r="Q41" i="16"/>
  <c r="H39" i="16"/>
  <c r="F35" i="5"/>
  <c r="H23" i="5"/>
  <c r="I23" i="5"/>
  <c r="J23" i="5"/>
  <c r="K23" i="5"/>
  <c r="L23" i="5"/>
  <c r="M23" i="5"/>
  <c r="N23" i="5"/>
  <c r="O23" i="5"/>
  <c r="F23" i="5"/>
  <c r="G23" i="5"/>
  <c r="E35" i="16" l="1"/>
  <c r="F35" i="16"/>
  <c r="G35" i="16"/>
  <c r="J35" i="16"/>
  <c r="K35" i="16"/>
  <c r="L35" i="16"/>
  <c r="M35" i="16"/>
  <c r="N35" i="16"/>
  <c r="O35" i="16"/>
  <c r="S35" i="16"/>
  <c r="T35" i="16"/>
  <c r="U35" i="16"/>
  <c r="V35" i="16"/>
  <c r="W35" i="16"/>
  <c r="X35" i="16"/>
  <c r="Y35" i="16"/>
  <c r="Z35" i="16"/>
  <c r="AA35" i="16"/>
  <c r="AB35" i="16"/>
  <c r="V36" i="16"/>
  <c r="V41" i="16" s="1"/>
  <c r="E23" i="16"/>
  <c r="F23" i="16"/>
  <c r="G23" i="16"/>
  <c r="J23" i="16"/>
  <c r="K23" i="16"/>
  <c r="L23" i="16"/>
  <c r="M23" i="16"/>
  <c r="N23" i="16"/>
  <c r="O23" i="16"/>
  <c r="S23" i="16"/>
  <c r="T23" i="16"/>
  <c r="U23" i="16"/>
  <c r="V23" i="16"/>
  <c r="W23" i="16"/>
  <c r="X23" i="16"/>
  <c r="Y23" i="16"/>
  <c r="Z23" i="16"/>
  <c r="AA23" i="16"/>
  <c r="AB23" i="16"/>
  <c r="C35" i="16"/>
  <c r="D35" i="16"/>
  <c r="C23" i="16"/>
  <c r="D23" i="16"/>
  <c r="L38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S35" i="15"/>
  <c r="T35" i="15"/>
  <c r="U35" i="15"/>
  <c r="V35" i="15"/>
  <c r="W35" i="15"/>
  <c r="X35" i="15"/>
  <c r="Y35" i="15"/>
  <c r="Z35" i="15"/>
  <c r="AA35" i="15"/>
  <c r="AB35" i="15"/>
  <c r="E36" i="15"/>
  <c r="E41" i="15" s="1"/>
  <c r="F36" i="15"/>
  <c r="F41" i="15" s="1"/>
  <c r="G36" i="15"/>
  <c r="G41" i="15" s="1"/>
  <c r="H36" i="15"/>
  <c r="H41" i="15" s="1"/>
  <c r="I36" i="15"/>
  <c r="I41" i="15" s="1"/>
  <c r="J36" i="15"/>
  <c r="J41" i="15" s="1"/>
  <c r="K36" i="15"/>
  <c r="K41" i="15" s="1"/>
  <c r="L36" i="15"/>
  <c r="L41" i="15" s="1"/>
  <c r="M36" i="15"/>
  <c r="M41" i="15" s="1"/>
  <c r="N36" i="15"/>
  <c r="N41" i="15" s="1"/>
  <c r="O36" i="15"/>
  <c r="O41" i="15" s="1"/>
  <c r="P36" i="15"/>
  <c r="P41" i="15" s="1"/>
  <c r="Q36" i="15"/>
  <c r="Q41" i="15" s="1"/>
  <c r="R36" i="15"/>
  <c r="R41" i="15" s="1"/>
  <c r="S36" i="15"/>
  <c r="S41" i="15" s="1"/>
  <c r="T36" i="15"/>
  <c r="T41" i="15" s="1"/>
  <c r="U36" i="15"/>
  <c r="U41" i="15" s="1"/>
  <c r="V36" i="15"/>
  <c r="V41" i="15" s="1"/>
  <c r="W36" i="15"/>
  <c r="W41" i="15" s="1"/>
  <c r="X36" i="15"/>
  <c r="X41" i="15" s="1"/>
  <c r="Y36" i="15"/>
  <c r="Y41" i="15" s="1"/>
  <c r="Z36" i="15"/>
  <c r="Z41" i="15" s="1"/>
  <c r="AA36" i="15"/>
  <c r="AA41" i="15" s="1"/>
  <c r="AB36" i="15"/>
  <c r="AB41" i="15" s="1"/>
  <c r="C35" i="15"/>
  <c r="D35" i="15"/>
  <c r="C23" i="15"/>
  <c r="D23" i="15"/>
  <c r="E35" i="17"/>
  <c r="F35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C35" i="17"/>
  <c r="D35" i="17"/>
  <c r="E23" i="17"/>
  <c r="E36" i="17" s="1"/>
  <c r="E41" i="17" s="1"/>
  <c r="F23" i="17"/>
  <c r="F36" i="17" s="1"/>
  <c r="F41" i="17" s="1"/>
  <c r="G23" i="17"/>
  <c r="H23" i="17"/>
  <c r="I23" i="17"/>
  <c r="I36" i="17" s="1"/>
  <c r="I41" i="17" s="1"/>
  <c r="J23" i="17"/>
  <c r="J36" i="17" s="1"/>
  <c r="J41" i="17" s="1"/>
  <c r="K23" i="17"/>
  <c r="L23" i="17"/>
  <c r="M23" i="17"/>
  <c r="M36" i="17" s="1"/>
  <c r="M41" i="17" s="1"/>
  <c r="N23" i="17"/>
  <c r="N36" i="17" s="1"/>
  <c r="N41" i="17" s="1"/>
  <c r="O23" i="17"/>
  <c r="P23" i="17"/>
  <c r="Q23" i="17"/>
  <c r="Q36" i="17" s="1"/>
  <c r="Q41" i="17" s="1"/>
  <c r="R23" i="17"/>
  <c r="R36" i="17" s="1"/>
  <c r="R41" i="17" s="1"/>
  <c r="C23" i="17"/>
  <c r="C36" i="17" s="1"/>
  <c r="C41" i="17" s="1"/>
  <c r="D23" i="17"/>
  <c r="D36" i="17" s="1"/>
  <c r="D41" i="17" s="1"/>
  <c r="E35" i="14"/>
  <c r="E23" i="14"/>
  <c r="E38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C23" i="14"/>
  <c r="D23" i="14"/>
  <c r="N35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C23" i="13"/>
  <c r="D23" i="13"/>
  <c r="E23" i="12"/>
  <c r="F23" i="12"/>
  <c r="G23" i="12"/>
  <c r="H23" i="12"/>
  <c r="I23" i="12"/>
  <c r="J23" i="12"/>
  <c r="K23" i="12"/>
  <c r="D23" i="12"/>
  <c r="C23" i="12"/>
  <c r="D36" i="16" l="1"/>
  <c r="D41" i="16" s="1"/>
  <c r="E36" i="14"/>
  <c r="Z36" i="16"/>
  <c r="Z41" i="16" s="1"/>
  <c r="E36" i="16"/>
  <c r="E41" i="16" s="1"/>
  <c r="O36" i="16"/>
  <c r="O41" i="16" s="1"/>
  <c r="K36" i="16"/>
  <c r="K41" i="16" s="1"/>
  <c r="AA36" i="16"/>
  <c r="AA41" i="16" s="1"/>
  <c r="W36" i="16"/>
  <c r="W41" i="16" s="1"/>
  <c r="S36" i="16"/>
  <c r="S41" i="16" s="1"/>
  <c r="Y36" i="16"/>
  <c r="Y41" i="16" s="1"/>
  <c r="U36" i="16"/>
  <c r="U41" i="16" s="1"/>
  <c r="AB36" i="16"/>
  <c r="AB41" i="16" s="1"/>
  <c r="X36" i="16"/>
  <c r="X41" i="16" s="1"/>
  <c r="T36" i="16"/>
  <c r="T41" i="16" s="1"/>
  <c r="C36" i="16"/>
  <c r="C41" i="16" s="1"/>
  <c r="N36" i="16"/>
  <c r="N41" i="16" s="1"/>
  <c r="G36" i="16"/>
  <c r="G41" i="16" s="1"/>
  <c r="L36" i="16"/>
  <c r="L41" i="16" s="1"/>
  <c r="F36" i="16"/>
  <c r="F41" i="16" s="1"/>
  <c r="J36" i="16"/>
  <c r="J41" i="16" s="1"/>
  <c r="M36" i="16"/>
  <c r="M41" i="16" s="1"/>
  <c r="L39" i="15"/>
  <c r="D36" i="15"/>
  <c r="D41" i="15" s="1"/>
  <c r="C36" i="15"/>
  <c r="C41" i="15" s="1"/>
  <c r="P36" i="17"/>
  <c r="P41" i="17" s="1"/>
  <c r="L36" i="17"/>
  <c r="L41" i="17" s="1"/>
  <c r="H36" i="17"/>
  <c r="H41" i="17" s="1"/>
  <c r="O36" i="17"/>
  <c r="K36" i="17"/>
  <c r="K41" i="17" s="1"/>
  <c r="G36" i="17"/>
  <c r="G41" i="17" s="1"/>
  <c r="E38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E35" i="11"/>
  <c r="D23" i="11"/>
  <c r="C23" i="11"/>
  <c r="E38" i="9"/>
  <c r="E35" i="9"/>
  <c r="E23" i="9"/>
  <c r="O41" i="17" l="1"/>
  <c r="O39" i="17"/>
  <c r="E39" i="14"/>
  <c r="E41" i="14"/>
  <c r="E36" i="11"/>
  <c r="E36" i="9"/>
  <c r="E41" i="9" s="1"/>
  <c r="O23" i="10"/>
  <c r="O35" i="10"/>
  <c r="E23" i="10"/>
  <c r="F23" i="10"/>
  <c r="G23" i="10"/>
  <c r="H23" i="10"/>
  <c r="I23" i="10"/>
  <c r="J23" i="10"/>
  <c r="K23" i="10"/>
  <c r="L23" i="10"/>
  <c r="M23" i="10"/>
  <c r="N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D23" i="10"/>
  <c r="C23" i="10"/>
  <c r="D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C23" i="9"/>
  <c r="E39" i="11" l="1"/>
  <c r="E41" i="11"/>
  <c r="E39" i="9"/>
  <c r="S35" i="13"/>
  <c r="S36" i="13" s="1"/>
  <c r="AS35" i="9"/>
  <c r="AR35" i="9"/>
  <c r="AQ35" i="9"/>
  <c r="AP35" i="9"/>
  <c r="AP36" i="9" s="1"/>
  <c r="AP41" i="9" s="1"/>
  <c r="AO35" i="9"/>
  <c r="AN35" i="9"/>
  <c r="AM35" i="9"/>
  <c r="AL35" i="9"/>
  <c r="AK35" i="9"/>
  <c r="AJ35" i="9"/>
  <c r="AI35" i="9"/>
  <c r="AH35" i="9"/>
  <c r="AG35" i="9"/>
  <c r="AF35" i="9"/>
  <c r="AE35" i="9"/>
  <c r="AD35" i="9"/>
  <c r="S41" i="13" l="1"/>
  <c r="S39" i="13"/>
  <c r="L35" i="10"/>
  <c r="L36" i="10" s="1"/>
  <c r="L39" i="10" l="1"/>
  <c r="L41" i="10"/>
  <c r="V23" i="8"/>
  <c r="Q23" i="8"/>
  <c r="R23" i="8"/>
  <c r="S23" i="8"/>
  <c r="T23" i="8"/>
  <c r="U23" i="8"/>
  <c r="P23" i="8"/>
  <c r="O23" i="8"/>
  <c r="N23" i="8"/>
  <c r="I23" i="8"/>
  <c r="J23" i="8"/>
  <c r="K23" i="8"/>
  <c r="L23" i="8"/>
  <c r="M23" i="8"/>
  <c r="H23" i="8"/>
  <c r="G23" i="8"/>
  <c r="E23" i="8"/>
  <c r="F23" i="8"/>
  <c r="D23" i="8"/>
  <c r="C23" i="8"/>
  <c r="K23" i="7"/>
  <c r="L23" i="7"/>
  <c r="M23" i="7"/>
  <c r="N23" i="7"/>
  <c r="J23" i="7"/>
  <c r="I23" i="7"/>
  <c r="D23" i="7"/>
  <c r="E23" i="7"/>
  <c r="F23" i="7"/>
  <c r="G23" i="7"/>
  <c r="H23" i="7"/>
  <c r="C23" i="7"/>
  <c r="Q23" i="5"/>
  <c r="R23" i="5"/>
  <c r="S23" i="5"/>
  <c r="T23" i="5"/>
  <c r="U23" i="5"/>
  <c r="P23" i="5"/>
  <c r="S35" i="8" l="1"/>
  <c r="S36" i="8" s="1"/>
  <c r="S41" i="8" l="1"/>
  <c r="S39" i="8"/>
  <c r="G23" i="6"/>
  <c r="F23" i="6"/>
  <c r="E23" i="6"/>
  <c r="D23" i="6"/>
  <c r="C23" i="6"/>
  <c r="N35" i="10" l="1"/>
  <c r="M35" i="10"/>
  <c r="K35" i="10"/>
  <c r="J35" i="10"/>
  <c r="I35" i="10"/>
  <c r="H35" i="10"/>
  <c r="G35" i="10"/>
  <c r="F35" i="10"/>
  <c r="E35" i="10"/>
  <c r="D35" i="10"/>
  <c r="C35" i="10"/>
  <c r="K38" i="15" l="1"/>
  <c r="N38" i="17"/>
  <c r="R38" i="13"/>
  <c r="R35" i="13"/>
  <c r="C38" i="10"/>
  <c r="K36" i="10"/>
  <c r="AO38" i="9"/>
  <c r="AL38" i="9"/>
  <c r="AO36" i="9"/>
  <c r="AO41" i="9" s="1"/>
  <c r="O38" i="8"/>
  <c r="R35" i="8"/>
  <c r="R36" i="8" s="1"/>
  <c r="D38" i="16"/>
  <c r="D39" i="16" s="1"/>
  <c r="E38" i="16"/>
  <c r="F38" i="16"/>
  <c r="G38" i="16"/>
  <c r="J38" i="16"/>
  <c r="J39" i="16" s="1"/>
  <c r="K38" i="16"/>
  <c r="K39" i="16" s="1"/>
  <c r="L38" i="16"/>
  <c r="M38" i="16"/>
  <c r="N38" i="16"/>
  <c r="N39" i="16" s="1"/>
  <c r="S38" i="16"/>
  <c r="S39" i="16" s="1"/>
  <c r="T38" i="16"/>
  <c r="U38" i="16"/>
  <c r="U39" i="16" s="1"/>
  <c r="V38" i="16"/>
  <c r="V39" i="16" s="1"/>
  <c r="W38" i="16"/>
  <c r="X38" i="16"/>
  <c r="Y38" i="16"/>
  <c r="Y39" i="16" s="1"/>
  <c r="Z38" i="16"/>
  <c r="AA38" i="16"/>
  <c r="C38" i="16"/>
  <c r="D38" i="15"/>
  <c r="E38" i="15"/>
  <c r="E39" i="15" s="1"/>
  <c r="F38" i="15"/>
  <c r="H38" i="15"/>
  <c r="I38" i="15"/>
  <c r="I39" i="15" s="1"/>
  <c r="M38" i="15"/>
  <c r="M39" i="15" s="1"/>
  <c r="N38" i="15"/>
  <c r="P38" i="15"/>
  <c r="Q38" i="15"/>
  <c r="R38" i="15"/>
  <c r="S38" i="15"/>
  <c r="S39" i="15" s="1"/>
  <c r="T38" i="15"/>
  <c r="V38" i="15"/>
  <c r="W38" i="15"/>
  <c r="X38" i="15"/>
  <c r="Y38" i="15"/>
  <c r="Z38" i="15"/>
  <c r="AA38" i="15"/>
  <c r="C38" i="15"/>
  <c r="D38" i="17"/>
  <c r="D39" i="17" s="1"/>
  <c r="E38" i="17"/>
  <c r="G38" i="17"/>
  <c r="H38" i="17"/>
  <c r="I38" i="17"/>
  <c r="I39" i="17" s="1"/>
  <c r="K38" i="17"/>
  <c r="K39" i="17" s="1"/>
  <c r="L38" i="17"/>
  <c r="P38" i="17"/>
  <c r="Q38" i="17"/>
  <c r="C38" i="17"/>
  <c r="D38" i="14"/>
  <c r="F38" i="14"/>
  <c r="G38" i="14"/>
  <c r="H38" i="14"/>
  <c r="I38" i="14"/>
  <c r="J38" i="14"/>
  <c r="K38" i="14"/>
  <c r="M38" i="14"/>
  <c r="N38" i="14"/>
  <c r="P38" i="14"/>
  <c r="Q38" i="14"/>
  <c r="R38" i="14"/>
  <c r="S38" i="14"/>
  <c r="U38" i="14"/>
  <c r="V38" i="14"/>
  <c r="W38" i="14"/>
  <c r="X38" i="14"/>
  <c r="Y38" i="14"/>
  <c r="AA38" i="14"/>
  <c r="AB38" i="14"/>
  <c r="C38" i="14"/>
  <c r="D38" i="13"/>
  <c r="F38" i="13"/>
  <c r="G38" i="13"/>
  <c r="H38" i="13"/>
  <c r="I38" i="13"/>
  <c r="K38" i="13"/>
  <c r="L38" i="13"/>
  <c r="M38" i="13"/>
  <c r="O38" i="13"/>
  <c r="P38" i="13"/>
  <c r="T38" i="13"/>
  <c r="U38" i="13"/>
  <c r="C38" i="13"/>
  <c r="E38" i="13" s="1"/>
  <c r="D38" i="10"/>
  <c r="E38" i="10"/>
  <c r="F38" i="10"/>
  <c r="H38" i="10"/>
  <c r="I38" i="10"/>
  <c r="M38" i="10"/>
  <c r="N38" i="10"/>
  <c r="P38" i="10"/>
  <c r="Q38" i="10"/>
  <c r="R38" i="10"/>
  <c r="S38" i="10"/>
  <c r="T38" i="10"/>
  <c r="V38" i="10"/>
  <c r="W38" i="10"/>
  <c r="X38" i="10"/>
  <c r="Y38" i="10"/>
  <c r="Z38" i="10"/>
  <c r="AA38" i="10"/>
  <c r="D38" i="9"/>
  <c r="F38" i="9"/>
  <c r="G38" i="9"/>
  <c r="H38" i="9"/>
  <c r="I38" i="9"/>
  <c r="J38" i="9"/>
  <c r="K38" i="9"/>
  <c r="M38" i="9"/>
  <c r="N38" i="9"/>
  <c r="P38" i="9"/>
  <c r="Q38" i="9"/>
  <c r="R38" i="9"/>
  <c r="S38" i="9"/>
  <c r="U38" i="9"/>
  <c r="V38" i="9"/>
  <c r="W38" i="9"/>
  <c r="X38" i="9"/>
  <c r="Y38" i="9"/>
  <c r="AA38" i="9"/>
  <c r="AB38" i="9"/>
  <c r="AD38" i="9"/>
  <c r="AE38" i="9"/>
  <c r="AF38" i="9"/>
  <c r="AH38" i="9"/>
  <c r="AI38" i="9"/>
  <c r="AJ38" i="9"/>
  <c r="AM38" i="9"/>
  <c r="AQ38" i="9"/>
  <c r="AR38" i="9"/>
  <c r="C38" i="9"/>
  <c r="G38" i="8"/>
  <c r="H38" i="8"/>
  <c r="I38" i="8"/>
  <c r="K38" i="8"/>
  <c r="L38" i="8"/>
  <c r="M38" i="8"/>
  <c r="P38" i="8"/>
  <c r="T38" i="8"/>
  <c r="U38" i="8"/>
  <c r="F38" i="8"/>
  <c r="D38" i="8"/>
  <c r="C38" i="8"/>
  <c r="D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C38" i="11"/>
  <c r="J35" i="11"/>
  <c r="K35" i="11"/>
  <c r="K36" i="11" s="1"/>
  <c r="L35" i="11"/>
  <c r="L36" i="11" s="1"/>
  <c r="M35" i="11"/>
  <c r="J36" i="11"/>
  <c r="D38" i="12"/>
  <c r="E38" i="12"/>
  <c r="F38" i="12"/>
  <c r="G38" i="12"/>
  <c r="H38" i="12"/>
  <c r="I38" i="12"/>
  <c r="J38" i="12"/>
  <c r="K38" i="12"/>
  <c r="C38" i="12"/>
  <c r="K38" i="7"/>
  <c r="J38" i="7"/>
  <c r="I38" i="7"/>
  <c r="D38" i="7"/>
  <c r="E38" i="7"/>
  <c r="C38" i="7"/>
  <c r="P38" i="5"/>
  <c r="Q38" i="5"/>
  <c r="R38" i="5"/>
  <c r="S38" i="5"/>
  <c r="T38" i="5"/>
  <c r="U38" i="5"/>
  <c r="N38" i="7"/>
  <c r="M38" i="7"/>
  <c r="H38" i="7"/>
  <c r="G38" i="7"/>
  <c r="C38" i="6"/>
  <c r="D38" i="6"/>
  <c r="E38" i="6"/>
  <c r="F38" i="6"/>
  <c r="G38" i="6"/>
  <c r="G38" i="5"/>
  <c r="H38" i="5"/>
  <c r="I38" i="5"/>
  <c r="J38" i="5"/>
  <c r="K38" i="5"/>
  <c r="L38" i="5"/>
  <c r="M38" i="5"/>
  <c r="N38" i="5"/>
  <c r="F38" i="5"/>
  <c r="D38" i="5"/>
  <c r="C38" i="5"/>
  <c r="E38" i="5" s="1"/>
  <c r="P2" i="15"/>
  <c r="K2" i="15"/>
  <c r="K2" i="17"/>
  <c r="V2" i="14"/>
  <c r="Q2" i="14"/>
  <c r="J2" i="14"/>
  <c r="O2" i="13"/>
  <c r="G2" i="13"/>
  <c r="AE2" i="11"/>
  <c r="W2" i="11"/>
  <c r="P2" i="11"/>
  <c r="P2" i="10"/>
  <c r="K2" i="10"/>
  <c r="AL2" i="9"/>
  <c r="AD2" i="9"/>
  <c r="V2" i="9"/>
  <c r="Q2" i="9"/>
  <c r="J2" i="9"/>
  <c r="O2" i="8"/>
  <c r="G2" i="8"/>
  <c r="P2" i="5"/>
  <c r="F2" i="5"/>
  <c r="E39" i="16"/>
  <c r="O39" i="16"/>
  <c r="D39" i="15"/>
  <c r="H39" i="17"/>
  <c r="D35" i="14"/>
  <c r="F35" i="14"/>
  <c r="G35" i="14"/>
  <c r="H35" i="14"/>
  <c r="H36" i="14" s="1"/>
  <c r="H41" i="14" s="1"/>
  <c r="I35" i="14"/>
  <c r="I36" i="14" s="1"/>
  <c r="I41" i="14" s="1"/>
  <c r="J35" i="14"/>
  <c r="J36" i="14" s="1"/>
  <c r="J41" i="14" s="1"/>
  <c r="K35" i="14"/>
  <c r="K36" i="14" s="1"/>
  <c r="K41" i="14" s="1"/>
  <c r="L35" i="14"/>
  <c r="L36" i="14" s="1"/>
  <c r="L41" i="14" s="1"/>
  <c r="M35" i="14"/>
  <c r="N35" i="14"/>
  <c r="N36" i="14" s="1"/>
  <c r="O35" i="14"/>
  <c r="P35" i="14"/>
  <c r="Q35" i="14"/>
  <c r="R35" i="14"/>
  <c r="S35" i="14"/>
  <c r="S36" i="14" s="1"/>
  <c r="S41" i="14" s="1"/>
  <c r="T35" i="14"/>
  <c r="U35" i="14"/>
  <c r="V35" i="14"/>
  <c r="V36" i="14" s="1"/>
  <c r="W35" i="14"/>
  <c r="W36" i="14" s="1"/>
  <c r="W41" i="14" s="1"/>
  <c r="X35" i="14"/>
  <c r="X36" i="14" s="1"/>
  <c r="X41" i="14" s="1"/>
  <c r="Y35" i="14"/>
  <c r="Z35" i="14"/>
  <c r="Z36" i="14" s="1"/>
  <c r="Z41" i="14" s="1"/>
  <c r="AA35" i="14"/>
  <c r="AB35" i="14"/>
  <c r="AC35" i="14"/>
  <c r="F36" i="14"/>
  <c r="F41" i="14" s="1"/>
  <c r="G36" i="14"/>
  <c r="G41" i="14" s="1"/>
  <c r="C35" i="14"/>
  <c r="C36" i="14" s="1"/>
  <c r="C41" i="14" s="1"/>
  <c r="D35" i="13"/>
  <c r="D36" i="13" s="1"/>
  <c r="D41" i="13" s="1"/>
  <c r="E35" i="13"/>
  <c r="F35" i="13"/>
  <c r="G35" i="13"/>
  <c r="G36" i="13" s="1"/>
  <c r="G41" i="13" s="1"/>
  <c r="H35" i="13"/>
  <c r="I35" i="13"/>
  <c r="I36" i="13" s="1"/>
  <c r="I41" i="13" s="1"/>
  <c r="J35" i="13"/>
  <c r="K35" i="13"/>
  <c r="K36" i="13" s="1"/>
  <c r="K41" i="13" s="1"/>
  <c r="L35" i="13"/>
  <c r="L36" i="13" s="1"/>
  <c r="M35" i="13"/>
  <c r="O35" i="13"/>
  <c r="P35" i="13"/>
  <c r="P36" i="13" s="1"/>
  <c r="P41" i="13" s="1"/>
  <c r="Q35" i="13"/>
  <c r="T35" i="13"/>
  <c r="U35" i="13"/>
  <c r="U36" i="13" s="1"/>
  <c r="U41" i="13" s="1"/>
  <c r="V35" i="13"/>
  <c r="V36" i="13" s="1"/>
  <c r="V41" i="13" s="1"/>
  <c r="C35" i="13"/>
  <c r="C35" i="12"/>
  <c r="C36" i="12" s="1"/>
  <c r="C41" i="12" s="1"/>
  <c r="D35" i="12"/>
  <c r="E35" i="12"/>
  <c r="E36" i="12" s="1"/>
  <c r="F35" i="12"/>
  <c r="F36" i="12" s="1"/>
  <c r="F41" i="12" s="1"/>
  <c r="G35" i="12"/>
  <c r="G36" i="12" s="1"/>
  <c r="H35" i="12"/>
  <c r="I35" i="12"/>
  <c r="J35" i="12"/>
  <c r="J36" i="12" s="1"/>
  <c r="J41" i="12" s="1"/>
  <c r="K35" i="12"/>
  <c r="K36" i="12" s="1"/>
  <c r="K41" i="12" s="1"/>
  <c r="D35" i="11"/>
  <c r="F35" i="11"/>
  <c r="G35" i="11"/>
  <c r="H35" i="11"/>
  <c r="I35" i="11"/>
  <c r="N35" i="11"/>
  <c r="O35" i="11"/>
  <c r="O36" i="11" s="1"/>
  <c r="O41" i="11" s="1"/>
  <c r="P35" i="11"/>
  <c r="Q35" i="11"/>
  <c r="Q36" i="11" s="1"/>
  <c r="Q41" i="11" s="1"/>
  <c r="R35" i="11"/>
  <c r="S35" i="11"/>
  <c r="S36" i="11" s="1"/>
  <c r="S41" i="11" s="1"/>
  <c r="T35" i="11"/>
  <c r="T36" i="11" s="1"/>
  <c r="T41" i="11" s="1"/>
  <c r="U35" i="11"/>
  <c r="U36" i="11" s="1"/>
  <c r="U41" i="11" s="1"/>
  <c r="V35" i="11"/>
  <c r="V36" i="11" s="1"/>
  <c r="V41" i="11" s="1"/>
  <c r="W35" i="11"/>
  <c r="W36" i="11" s="1"/>
  <c r="W41" i="11" s="1"/>
  <c r="X35" i="11"/>
  <c r="X36" i="11" s="1"/>
  <c r="X41" i="11" s="1"/>
  <c r="Y35" i="11"/>
  <c r="Y36" i="11" s="1"/>
  <c r="Y41" i="11" s="1"/>
  <c r="Z35" i="11"/>
  <c r="Z36" i="11" s="1"/>
  <c r="Z41" i="11" s="1"/>
  <c r="AA35" i="11"/>
  <c r="AA36" i="11" s="1"/>
  <c r="AA41" i="11" s="1"/>
  <c r="AB35" i="11"/>
  <c r="AC35" i="11"/>
  <c r="AC36" i="11" s="1"/>
  <c r="AD35" i="11"/>
  <c r="AD36" i="11" s="1"/>
  <c r="AD41" i="11" s="1"/>
  <c r="AE35" i="11"/>
  <c r="AE36" i="11" s="1"/>
  <c r="AE41" i="11" s="1"/>
  <c r="AF35" i="11"/>
  <c r="AG35" i="11"/>
  <c r="AH35" i="11"/>
  <c r="AI35" i="11"/>
  <c r="AJ35" i="11"/>
  <c r="AK35" i="11"/>
  <c r="AL35" i="11"/>
  <c r="AM35" i="11"/>
  <c r="AM36" i="11" s="1"/>
  <c r="AM41" i="11" s="1"/>
  <c r="AN35" i="11"/>
  <c r="C35" i="11"/>
  <c r="F36" i="11"/>
  <c r="F41" i="11" s="1"/>
  <c r="N36" i="11"/>
  <c r="N41" i="11" s="1"/>
  <c r="AJ36" i="11"/>
  <c r="P35" i="10"/>
  <c r="P36" i="10" s="1"/>
  <c r="P41" i="10" s="1"/>
  <c r="Q35" i="10"/>
  <c r="Q36" i="10" s="1"/>
  <c r="R35" i="10"/>
  <c r="S35" i="10"/>
  <c r="T35" i="10"/>
  <c r="T36" i="10" s="1"/>
  <c r="T41" i="10" s="1"/>
  <c r="U35" i="10"/>
  <c r="U36" i="10" s="1"/>
  <c r="U41" i="10" s="1"/>
  <c r="V35" i="10"/>
  <c r="W35" i="10"/>
  <c r="X35" i="10"/>
  <c r="X36" i="10" s="1"/>
  <c r="X41" i="10" s="1"/>
  <c r="Y35" i="10"/>
  <c r="Y36" i="10" s="1"/>
  <c r="Z35" i="10"/>
  <c r="AA35" i="10"/>
  <c r="AB35" i="10"/>
  <c r="AB36" i="10" s="1"/>
  <c r="AB41" i="10" s="1"/>
  <c r="D36" i="10"/>
  <c r="D41" i="10" s="1"/>
  <c r="E36" i="10"/>
  <c r="E41" i="10" s="1"/>
  <c r="F36" i="10"/>
  <c r="F41" i="10" s="1"/>
  <c r="G36" i="10"/>
  <c r="G41" i="10" s="1"/>
  <c r="H36" i="10"/>
  <c r="H41" i="10" s="1"/>
  <c r="I36" i="10"/>
  <c r="I41" i="10" s="1"/>
  <c r="J36" i="10"/>
  <c r="J41" i="10" s="1"/>
  <c r="M36" i="10"/>
  <c r="M41" i="10" s="1"/>
  <c r="N36" i="10"/>
  <c r="N41" i="10" s="1"/>
  <c r="O36" i="10"/>
  <c r="O41" i="10" s="1"/>
  <c r="S36" i="10"/>
  <c r="S41" i="10" s="1"/>
  <c r="V36" i="10"/>
  <c r="V41" i="10" s="1"/>
  <c r="W36" i="10"/>
  <c r="Z36" i="10"/>
  <c r="Z41" i="10" s="1"/>
  <c r="C36" i="10"/>
  <c r="C41" i="10" s="1"/>
  <c r="D35" i="8"/>
  <c r="E35" i="8"/>
  <c r="F35" i="8"/>
  <c r="F36" i="8" s="1"/>
  <c r="F41" i="8" s="1"/>
  <c r="C35" i="8"/>
  <c r="C36" i="8" s="1"/>
  <c r="C41" i="8" s="1"/>
  <c r="D36" i="8"/>
  <c r="D41" i="8" s="1"/>
  <c r="D35" i="9"/>
  <c r="D36" i="9" s="1"/>
  <c r="D41" i="9" s="1"/>
  <c r="F35" i="9"/>
  <c r="F36" i="9" s="1"/>
  <c r="F41" i="9" s="1"/>
  <c r="G35" i="9"/>
  <c r="G36" i="9" s="1"/>
  <c r="G41" i="9" s="1"/>
  <c r="H35" i="9"/>
  <c r="H36" i="9" s="1"/>
  <c r="H41" i="9" s="1"/>
  <c r="I35" i="9"/>
  <c r="I36" i="9" s="1"/>
  <c r="I41" i="9" s="1"/>
  <c r="J35" i="9"/>
  <c r="K35" i="9"/>
  <c r="K36" i="9" s="1"/>
  <c r="K41" i="9" s="1"/>
  <c r="L35" i="9"/>
  <c r="L36" i="9" s="1"/>
  <c r="L41" i="9" s="1"/>
  <c r="M35" i="9"/>
  <c r="N35" i="9"/>
  <c r="O35" i="9"/>
  <c r="O36" i="9" s="1"/>
  <c r="O41" i="9" s="1"/>
  <c r="P35" i="9"/>
  <c r="P36" i="9" s="1"/>
  <c r="P41" i="9" s="1"/>
  <c r="Q35" i="9"/>
  <c r="R35" i="9"/>
  <c r="S35" i="9"/>
  <c r="S36" i="9" s="1"/>
  <c r="S41" i="9" s="1"/>
  <c r="T35" i="9"/>
  <c r="T36" i="9" s="1"/>
  <c r="T41" i="9" s="1"/>
  <c r="U35" i="9"/>
  <c r="U36" i="9" s="1"/>
  <c r="U41" i="9" s="1"/>
  <c r="V35" i="9"/>
  <c r="W35" i="9"/>
  <c r="W36" i="9" s="1"/>
  <c r="W41" i="9" s="1"/>
  <c r="X35" i="9"/>
  <c r="X36" i="9" s="1"/>
  <c r="X41" i="9" s="1"/>
  <c r="Y35" i="9"/>
  <c r="Y36" i="9" s="1"/>
  <c r="Y41" i="9" s="1"/>
  <c r="Z35" i="9"/>
  <c r="AA35" i="9"/>
  <c r="AA36" i="9" s="1"/>
  <c r="AA41" i="9" s="1"/>
  <c r="AB35" i="9"/>
  <c r="AB36" i="9" s="1"/>
  <c r="AB41" i="9" s="1"/>
  <c r="AC35" i="9"/>
  <c r="AC36" i="9" s="1"/>
  <c r="AC41" i="9" s="1"/>
  <c r="AD36" i="9"/>
  <c r="AD41" i="9" s="1"/>
  <c r="AF36" i="9"/>
  <c r="AF41" i="9" s="1"/>
  <c r="AG36" i="9"/>
  <c r="AG41" i="9" s="1"/>
  <c r="AH36" i="9"/>
  <c r="AH41" i="9" s="1"/>
  <c r="AJ36" i="9"/>
  <c r="AJ41" i="9" s="1"/>
  <c r="AK36" i="9"/>
  <c r="AK41" i="9" s="1"/>
  <c r="AL36" i="9"/>
  <c r="AL41" i="9" s="1"/>
  <c r="AM36" i="9"/>
  <c r="AM41" i="9" s="1"/>
  <c r="AN36" i="9"/>
  <c r="AN41" i="9" s="1"/>
  <c r="AQ36" i="9"/>
  <c r="AQ41" i="9" s="1"/>
  <c r="AR36" i="9"/>
  <c r="AR41" i="9" s="1"/>
  <c r="C35" i="9"/>
  <c r="C36" i="9" s="1"/>
  <c r="C41" i="9" s="1"/>
  <c r="G35" i="8"/>
  <c r="H35" i="8"/>
  <c r="H36" i="8" s="1"/>
  <c r="H41" i="8" s="1"/>
  <c r="I35" i="8"/>
  <c r="I36" i="8" s="1"/>
  <c r="I41" i="8" s="1"/>
  <c r="J35" i="8"/>
  <c r="J36" i="8" s="1"/>
  <c r="J41" i="8" s="1"/>
  <c r="K35" i="8"/>
  <c r="K36" i="8" s="1"/>
  <c r="K41" i="8" s="1"/>
  <c r="L35" i="8"/>
  <c r="L36" i="8" s="1"/>
  <c r="L41" i="8" s="1"/>
  <c r="M35" i="8"/>
  <c r="M36" i="8" s="1"/>
  <c r="M41" i="8" s="1"/>
  <c r="N35" i="8"/>
  <c r="N36" i="8" s="1"/>
  <c r="N41" i="8" s="1"/>
  <c r="O35" i="8"/>
  <c r="O36" i="8" s="1"/>
  <c r="P35" i="8"/>
  <c r="Q35" i="8"/>
  <c r="T35" i="8"/>
  <c r="T36" i="8" s="1"/>
  <c r="T41" i="8" s="1"/>
  <c r="U35" i="8"/>
  <c r="U36" i="8" s="1"/>
  <c r="U41" i="8" s="1"/>
  <c r="V35" i="8"/>
  <c r="J35" i="7"/>
  <c r="K35" i="7"/>
  <c r="L35" i="7"/>
  <c r="L36" i="7" s="1"/>
  <c r="L41" i="7" s="1"/>
  <c r="M35" i="7"/>
  <c r="M36" i="7" s="1"/>
  <c r="M41" i="7" s="1"/>
  <c r="N35" i="7"/>
  <c r="N36" i="7" s="1"/>
  <c r="N41" i="7" s="1"/>
  <c r="I35" i="7"/>
  <c r="I36" i="7" s="1"/>
  <c r="I41" i="7" s="1"/>
  <c r="D35" i="7"/>
  <c r="E35" i="7"/>
  <c r="F35" i="7"/>
  <c r="F36" i="7" s="1"/>
  <c r="F41" i="7" s="1"/>
  <c r="G35" i="7"/>
  <c r="G36" i="7" s="1"/>
  <c r="G41" i="7" s="1"/>
  <c r="H35" i="7"/>
  <c r="H36" i="7" s="1"/>
  <c r="H41" i="7" s="1"/>
  <c r="C35" i="7"/>
  <c r="D35" i="6"/>
  <c r="D36" i="6" s="1"/>
  <c r="E35" i="6"/>
  <c r="E36" i="6" s="1"/>
  <c r="F35" i="6"/>
  <c r="F36" i="6" s="1"/>
  <c r="G35" i="6"/>
  <c r="C35" i="6"/>
  <c r="D35" i="5"/>
  <c r="E35" i="5"/>
  <c r="F36" i="5"/>
  <c r="G35" i="5"/>
  <c r="G36" i="5" s="1"/>
  <c r="H35" i="5"/>
  <c r="H36" i="5" s="1"/>
  <c r="I35" i="5"/>
  <c r="I36" i="5" s="1"/>
  <c r="J35" i="5"/>
  <c r="J36" i="5" s="1"/>
  <c r="K35" i="5"/>
  <c r="L35" i="5"/>
  <c r="M35" i="5"/>
  <c r="N35" i="5"/>
  <c r="N36" i="5" s="1"/>
  <c r="O35" i="5"/>
  <c r="O36" i="5" s="1"/>
  <c r="P35" i="5"/>
  <c r="P36" i="5" s="1"/>
  <c r="Q35" i="5"/>
  <c r="R35" i="5"/>
  <c r="S35" i="5"/>
  <c r="S36" i="5" s="1"/>
  <c r="T35" i="5"/>
  <c r="U35" i="5"/>
  <c r="C35" i="5"/>
  <c r="D23" i="5"/>
  <c r="E23" i="5"/>
  <c r="L36" i="5"/>
  <c r="C23" i="5"/>
  <c r="O36" i="14"/>
  <c r="O41" i="14" s="1"/>
  <c r="AL36" i="11"/>
  <c r="AL41" i="11" s="1"/>
  <c r="AE36" i="9"/>
  <c r="AE41" i="9" s="1"/>
  <c r="AI36" i="9"/>
  <c r="AI41" i="9" s="1"/>
  <c r="AK36" i="11"/>
  <c r="AK41" i="11" s="1"/>
  <c r="T36" i="14"/>
  <c r="T41" i="14" s="1"/>
  <c r="P36" i="14"/>
  <c r="P41" i="14" s="1"/>
  <c r="V39" i="14" l="1"/>
  <c r="V41" i="14"/>
  <c r="N39" i="14"/>
  <c r="N41" i="14"/>
  <c r="L39" i="13"/>
  <c r="L41" i="13"/>
  <c r="G39" i="12"/>
  <c r="G41" i="12"/>
  <c r="E39" i="12"/>
  <c r="E41" i="12"/>
  <c r="AJ39" i="11"/>
  <c r="AJ41" i="11"/>
  <c r="AC39" i="11"/>
  <c r="AC41" i="11"/>
  <c r="K39" i="11"/>
  <c r="K41" i="11"/>
  <c r="J39" i="11"/>
  <c r="J41" i="11"/>
  <c r="L39" i="11"/>
  <c r="L41" i="11"/>
  <c r="W39" i="10"/>
  <c r="W41" i="10"/>
  <c r="Y39" i="10"/>
  <c r="Y41" i="10"/>
  <c r="Q39" i="10"/>
  <c r="Q41" i="10"/>
  <c r="K39" i="10"/>
  <c r="K41" i="10"/>
  <c r="R41" i="8"/>
  <c r="R39" i="8"/>
  <c r="O39" i="8"/>
  <c r="O41" i="8"/>
  <c r="Q38" i="8"/>
  <c r="C39" i="8"/>
  <c r="E39" i="6"/>
  <c r="S39" i="5"/>
  <c r="P39" i="5"/>
  <c r="C39" i="14"/>
  <c r="S39" i="14"/>
  <c r="U39" i="13"/>
  <c r="C39" i="12"/>
  <c r="AM39" i="11"/>
  <c r="AE39" i="11"/>
  <c r="AA39" i="11"/>
  <c r="K39" i="8"/>
  <c r="K39" i="13"/>
  <c r="E38" i="8"/>
  <c r="AK39" i="11"/>
  <c r="F38" i="17"/>
  <c r="F39" i="17" s="1"/>
  <c r="I39" i="14"/>
  <c r="X39" i="14"/>
  <c r="D39" i="13"/>
  <c r="J39" i="12"/>
  <c r="F39" i="12"/>
  <c r="K39" i="12"/>
  <c r="W39" i="11"/>
  <c r="O39" i="11"/>
  <c r="S39" i="10"/>
  <c r="J38" i="10"/>
  <c r="C39" i="10"/>
  <c r="D39" i="9"/>
  <c r="M39" i="8"/>
  <c r="J38" i="8"/>
  <c r="I39" i="8"/>
  <c r="F39" i="8"/>
  <c r="D39" i="8"/>
  <c r="F39" i="6"/>
  <c r="Z39" i="15"/>
  <c r="P39" i="15"/>
  <c r="U38" i="15"/>
  <c r="C39" i="15"/>
  <c r="Y39" i="15"/>
  <c r="G38" i="15"/>
  <c r="G39" i="15" s="1"/>
  <c r="C39" i="17"/>
  <c r="J38" i="17"/>
  <c r="J39" i="17" s="1"/>
  <c r="H39" i="14"/>
  <c r="L38" i="14"/>
  <c r="L39" i="14" s="1"/>
  <c r="G39" i="14"/>
  <c r="K39" i="14"/>
  <c r="Z39" i="11"/>
  <c r="V39" i="11"/>
  <c r="Q39" i="11"/>
  <c r="Y39" i="11"/>
  <c r="U39" i="11"/>
  <c r="T39" i="10"/>
  <c r="AB38" i="10"/>
  <c r="U38" i="10"/>
  <c r="U39" i="10" s="1"/>
  <c r="AI39" i="9"/>
  <c r="AH39" i="9"/>
  <c r="F39" i="9"/>
  <c r="AQ39" i="9"/>
  <c r="AO39" i="9"/>
  <c r="AA39" i="9"/>
  <c r="AG38" i="9"/>
  <c r="AG39" i="9" s="1"/>
  <c r="AK38" i="9"/>
  <c r="AK39" i="9" s="1"/>
  <c r="AD39" i="9"/>
  <c r="Z38" i="9"/>
  <c r="C39" i="9"/>
  <c r="I39" i="9"/>
  <c r="L38" i="9"/>
  <c r="L39" i="9" s="1"/>
  <c r="F38" i="7"/>
  <c r="F39" i="7" s="1"/>
  <c r="I39" i="7"/>
  <c r="L38" i="7"/>
  <c r="L39" i="7" s="1"/>
  <c r="D39" i="6"/>
  <c r="C36" i="5"/>
  <c r="AL39" i="11"/>
  <c r="AG36" i="11"/>
  <c r="AF36" i="11"/>
  <c r="AH36" i="11"/>
  <c r="AD39" i="11"/>
  <c r="AB36" i="11"/>
  <c r="X39" i="11"/>
  <c r="S39" i="11"/>
  <c r="R36" i="11"/>
  <c r="T39" i="11"/>
  <c r="C36" i="11"/>
  <c r="I36" i="11"/>
  <c r="D36" i="11"/>
  <c r="G36" i="11"/>
  <c r="F39" i="11"/>
  <c r="H36" i="11"/>
  <c r="M36" i="11"/>
  <c r="N39" i="11"/>
  <c r="N39" i="15"/>
  <c r="H39" i="15"/>
  <c r="F39" i="15"/>
  <c r="J38" i="15"/>
  <c r="K39" i="15"/>
  <c r="G39" i="17"/>
  <c r="P39" i="17"/>
  <c r="N39" i="17"/>
  <c r="E39" i="17"/>
  <c r="Q39" i="17"/>
  <c r="M39" i="10"/>
  <c r="G38" i="10"/>
  <c r="G39" i="10" s="1"/>
  <c r="F39" i="10"/>
  <c r="D39" i="10"/>
  <c r="E39" i="10"/>
  <c r="N39" i="10"/>
  <c r="H39" i="10"/>
  <c r="AF39" i="9"/>
  <c r="AE39" i="9"/>
  <c r="AR39" i="9"/>
  <c r="AL39" i="9"/>
  <c r="AN38" i="9"/>
  <c r="AN39" i="9" s="1"/>
  <c r="AM39" i="9"/>
  <c r="AJ39" i="9"/>
  <c r="W39" i="16"/>
  <c r="T39" i="16"/>
  <c r="AB38" i="16"/>
  <c r="AB39" i="16" s="1"/>
  <c r="X39" i="16"/>
  <c r="G39" i="16"/>
  <c r="L39" i="16"/>
  <c r="C39" i="16"/>
  <c r="M39" i="16"/>
  <c r="F39" i="16"/>
  <c r="AC36" i="14"/>
  <c r="AC41" i="14" s="1"/>
  <c r="J39" i="14"/>
  <c r="AB36" i="14"/>
  <c r="Y36" i="14"/>
  <c r="Q36" i="14"/>
  <c r="M36" i="14"/>
  <c r="F39" i="14"/>
  <c r="Z38" i="14"/>
  <c r="Z39" i="14" s="1"/>
  <c r="AA36" i="14"/>
  <c r="D36" i="14"/>
  <c r="O38" i="14"/>
  <c r="W39" i="14"/>
  <c r="R36" i="14"/>
  <c r="P39" i="14"/>
  <c r="U36" i="14"/>
  <c r="T38" i="14"/>
  <c r="T39" i="14" s="1"/>
  <c r="O36" i="13"/>
  <c r="T36" i="13"/>
  <c r="N36" i="13"/>
  <c r="N41" i="13" s="1"/>
  <c r="Q36" i="13"/>
  <c r="Q41" i="13" s="1"/>
  <c r="M36" i="13"/>
  <c r="J36" i="13"/>
  <c r="J41" i="13" s="1"/>
  <c r="I39" i="13"/>
  <c r="P39" i="13"/>
  <c r="Q38" i="13"/>
  <c r="H36" i="13"/>
  <c r="J38" i="13"/>
  <c r="G39" i="13"/>
  <c r="N38" i="13"/>
  <c r="R36" i="13"/>
  <c r="F36" i="13"/>
  <c r="C36" i="13"/>
  <c r="AB39" i="9"/>
  <c r="Z36" i="9"/>
  <c r="Z41" i="9" s="1"/>
  <c r="V36" i="9"/>
  <c r="K39" i="9"/>
  <c r="G39" i="9"/>
  <c r="X39" i="9"/>
  <c r="T38" i="9"/>
  <c r="T39" i="9" s="1"/>
  <c r="O38" i="9"/>
  <c r="O39" i="9" s="1"/>
  <c r="H39" i="9"/>
  <c r="Y39" i="9"/>
  <c r="U39" i="9"/>
  <c r="P39" i="9"/>
  <c r="M36" i="9"/>
  <c r="S39" i="9"/>
  <c r="T39" i="8"/>
  <c r="V36" i="8"/>
  <c r="V41" i="8" s="1"/>
  <c r="U39" i="8"/>
  <c r="N38" i="8"/>
  <c r="H39" i="8"/>
  <c r="I36" i="12"/>
  <c r="H36" i="12"/>
  <c r="D36" i="12"/>
  <c r="R36" i="10"/>
  <c r="AB39" i="10"/>
  <c r="V39" i="10"/>
  <c r="Z39" i="10"/>
  <c r="P39" i="10"/>
  <c r="AA36" i="10"/>
  <c r="X39" i="10"/>
  <c r="V39" i="15"/>
  <c r="X39" i="15"/>
  <c r="R39" i="15"/>
  <c r="AB38" i="15"/>
  <c r="AB39" i="15" s="1"/>
  <c r="W39" i="15"/>
  <c r="T39" i="15"/>
  <c r="Q39" i="15"/>
  <c r="AA39" i="15"/>
  <c r="E36" i="8"/>
  <c r="C36" i="7"/>
  <c r="E36" i="7"/>
  <c r="D36" i="7"/>
  <c r="C36" i="6"/>
  <c r="G36" i="6"/>
  <c r="R36" i="5"/>
  <c r="U36" i="5"/>
  <c r="Q36" i="5"/>
  <c r="T36" i="5"/>
  <c r="M36" i="5"/>
  <c r="K36" i="5"/>
  <c r="O38" i="5"/>
  <c r="O39" i="5" s="1"/>
  <c r="D36" i="5"/>
  <c r="Q36" i="8"/>
  <c r="J36" i="7"/>
  <c r="Q36" i="9"/>
  <c r="J39" i="10"/>
  <c r="P36" i="11"/>
  <c r="AN36" i="11"/>
  <c r="E36" i="5"/>
  <c r="M38" i="17"/>
  <c r="M39" i="17" s="1"/>
  <c r="P36" i="8"/>
  <c r="G36" i="8"/>
  <c r="W39" i="9"/>
  <c r="J36" i="9"/>
  <c r="I39" i="10"/>
  <c r="AI36" i="11"/>
  <c r="E36" i="13"/>
  <c r="AA39" i="16"/>
  <c r="K36" i="7"/>
  <c r="L39" i="8"/>
  <c r="AS36" i="9"/>
  <c r="AS41" i="9" s="1"/>
  <c r="R36" i="9"/>
  <c r="N36" i="9"/>
  <c r="L39" i="17"/>
  <c r="Z39" i="16"/>
  <c r="AB39" i="14" l="1"/>
  <c r="AB41" i="14"/>
  <c r="D39" i="14"/>
  <c r="D41" i="14"/>
  <c r="M39" i="14"/>
  <c r="M41" i="14"/>
  <c r="R39" i="14"/>
  <c r="R41" i="14"/>
  <c r="Q39" i="14"/>
  <c r="Q41" i="14"/>
  <c r="U39" i="14"/>
  <c r="U41" i="14"/>
  <c r="AA39" i="14"/>
  <c r="AA41" i="14"/>
  <c r="Y39" i="14"/>
  <c r="Y41" i="14"/>
  <c r="AC38" i="14"/>
  <c r="R39" i="13"/>
  <c r="R41" i="13"/>
  <c r="H39" i="13"/>
  <c r="H41" i="13"/>
  <c r="T39" i="13"/>
  <c r="T41" i="13"/>
  <c r="M39" i="13"/>
  <c r="M41" i="13"/>
  <c r="O39" i="13"/>
  <c r="O41" i="13"/>
  <c r="E39" i="13"/>
  <c r="E41" i="13"/>
  <c r="C39" i="13"/>
  <c r="C41" i="13"/>
  <c r="F39" i="13"/>
  <c r="F41" i="13"/>
  <c r="D39" i="12"/>
  <c r="D41" i="12"/>
  <c r="H39" i="12"/>
  <c r="H41" i="12"/>
  <c r="I39" i="12"/>
  <c r="I41" i="12"/>
  <c r="AI39" i="11"/>
  <c r="AI41" i="11"/>
  <c r="AN39" i="11"/>
  <c r="AN41" i="11"/>
  <c r="AH39" i="11"/>
  <c r="AH41" i="11"/>
  <c r="AF39" i="11"/>
  <c r="AF41" i="11"/>
  <c r="AG39" i="11"/>
  <c r="AG41" i="11"/>
  <c r="AB39" i="11"/>
  <c r="AB41" i="11"/>
  <c r="R39" i="11"/>
  <c r="R41" i="11"/>
  <c r="P39" i="11"/>
  <c r="P41" i="11"/>
  <c r="D39" i="11"/>
  <c r="D41" i="11"/>
  <c r="H39" i="11"/>
  <c r="H41" i="11"/>
  <c r="I39" i="11"/>
  <c r="I41" i="11"/>
  <c r="C39" i="11"/>
  <c r="C41" i="11"/>
  <c r="M39" i="11"/>
  <c r="M41" i="11"/>
  <c r="G39" i="11"/>
  <c r="G41" i="11"/>
  <c r="R39" i="10"/>
  <c r="R41" i="10"/>
  <c r="AA39" i="10"/>
  <c r="AA41" i="10"/>
  <c r="N39" i="9"/>
  <c r="N41" i="9"/>
  <c r="R39" i="9"/>
  <c r="R41" i="9"/>
  <c r="J39" i="9"/>
  <c r="J41" i="9"/>
  <c r="V39" i="9"/>
  <c r="V41" i="9"/>
  <c r="Q39" i="9"/>
  <c r="Q41" i="9"/>
  <c r="M39" i="9"/>
  <c r="M41" i="9"/>
  <c r="P39" i="8"/>
  <c r="P41" i="8"/>
  <c r="J39" i="8"/>
  <c r="V38" i="8"/>
  <c r="V39" i="8" s="1"/>
  <c r="Q39" i="8"/>
  <c r="Q41" i="8"/>
  <c r="G39" i="8"/>
  <c r="G41" i="8"/>
  <c r="E39" i="8"/>
  <c r="E41" i="8"/>
  <c r="J39" i="7"/>
  <c r="J41" i="7"/>
  <c r="K39" i="7"/>
  <c r="K41" i="7"/>
  <c r="D39" i="7"/>
  <c r="D41" i="7"/>
  <c r="E39" i="7"/>
  <c r="E41" i="7"/>
  <c r="C39" i="7"/>
  <c r="C41" i="7"/>
  <c r="C39" i="6"/>
  <c r="G39" i="6"/>
  <c r="R39" i="5"/>
  <c r="U39" i="5"/>
  <c r="T39" i="5"/>
  <c r="Q39" i="5"/>
  <c r="E39" i="5"/>
  <c r="O38" i="10"/>
  <c r="O39" i="10" s="1"/>
  <c r="J39" i="13"/>
  <c r="N39" i="13"/>
  <c r="O38" i="15"/>
  <c r="O39" i="15" s="1"/>
  <c r="U39" i="15"/>
  <c r="J39" i="15"/>
  <c r="Z39" i="9"/>
  <c r="AS38" i="9"/>
  <c r="AS39" i="9" s="1"/>
  <c r="AC39" i="14"/>
  <c r="O39" i="14"/>
  <c r="Q39" i="13"/>
  <c r="V38" i="13"/>
  <c r="V39" i="13" s="1"/>
  <c r="AC38" i="9"/>
  <c r="AC39" i="9" s="1"/>
  <c r="N39" i="8"/>
  <c r="R38" i="17"/>
  <c r="R39" i="17" s="1"/>
</calcChain>
</file>

<file path=xl/comments1.xml><?xml version="1.0" encoding="utf-8"?>
<comments xmlns="http://schemas.openxmlformats.org/spreadsheetml/2006/main">
  <authors>
    <author>栃木県</author>
  </authors>
  <commentList>
    <comment ref="F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10.xml><?xml version="1.0" encoding="utf-8"?>
<comments xmlns="http://schemas.openxmlformats.org/spreadsheetml/2006/main">
  <authors>
    <author>栃木県</author>
  </authors>
  <commentList>
    <comment ref="S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3.xml><?xml version="1.0" encoding="utf-8"?>
<comments xmlns="http://schemas.openxmlformats.org/spreadsheetml/2006/main">
  <authors>
    <author>栃木県</author>
  </authors>
  <commentList>
    <comment ref="J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L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4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5.xml><?xml version="1.0" encoding="utf-8"?>
<comments xmlns="http://schemas.openxmlformats.org/spreadsheetml/2006/main">
  <authors>
    <author>栃木県</author>
  </authors>
  <commentLis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W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E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6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7.xml><?xml version="1.0" encoding="utf-8"?>
<comments xmlns="http://schemas.openxmlformats.org/spreadsheetml/2006/main">
  <authors>
    <author>栃木県</author>
  </authors>
  <commentList>
    <comment ref="J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8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9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<sst xmlns="http://schemas.openxmlformats.org/spreadsheetml/2006/main" count="1304" uniqueCount="695">
  <si>
    <t>（その１）</t>
  </si>
  <si>
    <t>（単位：人）</t>
  </si>
  <si>
    <t>（その２）</t>
  </si>
  <si>
    <t>（その３）</t>
  </si>
  <si>
    <t>個人均等割</t>
  </si>
  <si>
    <t>法人均等割</t>
  </si>
  <si>
    <t>法人税割</t>
  </si>
  <si>
    <t>市町村民税所得割</t>
  </si>
  <si>
    <t>固定資産税</t>
  </si>
  <si>
    <t>市町村名</t>
  </si>
  <si>
    <t>法294-1-1該当</t>
  </si>
  <si>
    <t>法294-1-2該当</t>
  </si>
  <si>
    <t>計</t>
  </si>
  <si>
    <t>法312-1-5該当</t>
  </si>
  <si>
    <t>納税義務者数</t>
  </si>
  <si>
    <t>納税者数</t>
  </si>
  <si>
    <t>01-01-06</t>
  </si>
  <si>
    <t>01-01-07</t>
  </si>
  <si>
    <t>01-01-08</t>
  </si>
  <si>
    <t>01-01-09</t>
  </si>
  <si>
    <t>01-01-10</t>
  </si>
  <si>
    <t>01-01-11</t>
  </si>
  <si>
    <t>01-01-12</t>
  </si>
  <si>
    <t>01-01-13</t>
  </si>
  <si>
    <t>01-01-14</t>
  </si>
  <si>
    <t>01-01-16</t>
  </si>
  <si>
    <t>01-01-17</t>
  </si>
  <si>
    <t>01-01-18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</si>
  <si>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</si>
  <si>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</si>
  <si>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</si>
  <si>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</si>
  <si>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</si>
  <si>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</si>
  <si>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</si>
  <si>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</si>
  <si>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</si>
  <si>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</si>
  <si>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</si>
  <si>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</si>
  <si>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</si>
  <si>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</si>
  <si>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</si>
  <si>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</si>
  <si>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</si>
  <si>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</si>
  <si>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</si>
  <si>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</si>
  <si>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合計</t>
  </si>
  <si>
    <t>均等割のみを</t>
  </si>
  <si>
    <t>均等割と所得割を</t>
  </si>
  <si>
    <t>納める者</t>
  </si>
  <si>
    <t>均等割を納める者</t>
  </si>
  <si>
    <t>所得割を納める者</t>
  </si>
  <si>
    <t>02-06-01</t>
  </si>
  <si>
    <t>（単位：人・千円）</t>
  </si>
  <si>
    <t>特別徴収税額の内訳</t>
  </si>
  <si>
    <t>特別徴収税額</t>
  </si>
  <si>
    <t>特別徴収義務者数</t>
  </si>
  <si>
    <t>うち均等割のみ</t>
  </si>
  <si>
    <t>（Ｂ）＋（Ｃ）</t>
  </si>
  <si>
    <t>所得割額（Ｂ）</t>
  </si>
  <si>
    <t>均等割額（Ｃ）</t>
  </si>
  <si>
    <t>（Ａ）</t>
  </si>
  <si>
    <t>03-01-01</t>
  </si>
  <si>
    <t>03-01-02</t>
  </si>
  <si>
    <t>03-01-03</t>
  </si>
  <si>
    <t>03-01-04</t>
  </si>
  <si>
    <t>03-01-05</t>
  </si>
  <si>
    <t>03-01-06</t>
  </si>
  <si>
    <t>（単位：千円）</t>
  </si>
  <si>
    <t>総所得金額等</t>
  </si>
  <si>
    <t>総所得金額等（つづき）</t>
  </si>
  <si>
    <t>分離長期譲渡所得金額</t>
  </si>
  <si>
    <t>分離短期譲渡所得金額</t>
  </si>
  <si>
    <t>左のうち税額調整</t>
  </si>
  <si>
    <t>総所得金額</t>
  </si>
  <si>
    <t>山林所得金額</t>
  </si>
  <si>
    <t>退職所得金額</t>
  </si>
  <si>
    <t>小計</t>
  </si>
  <si>
    <t>措置に係る者</t>
  </si>
  <si>
    <t>（その４）</t>
  </si>
  <si>
    <t>（その５）</t>
  </si>
  <si>
    <t>（その６）</t>
  </si>
  <si>
    <t>（その７）</t>
  </si>
  <si>
    <t>（その８）</t>
  </si>
  <si>
    <t>（その９）</t>
  </si>
  <si>
    <t>所得控除額</t>
  </si>
  <si>
    <t>所得控除額（つづき）</t>
  </si>
  <si>
    <t>課税標準額等</t>
  </si>
  <si>
    <t>課税標準額等（つづき）</t>
  </si>
  <si>
    <t>配偶者</t>
  </si>
  <si>
    <t>分離長期譲渡所得金額に係るもの</t>
  </si>
  <si>
    <t>分離短期譲渡所得金額に係るもの</t>
  </si>
  <si>
    <t>普通</t>
  </si>
  <si>
    <t>特別</t>
  </si>
  <si>
    <t>一般</t>
  </si>
  <si>
    <t>特別割増</t>
  </si>
  <si>
    <t>老人配偶者</t>
  </si>
  <si>
    <t>控除対象配偶者</t>
  </si>
  <si>
    <t>特定扶養親族</t>
  </si>
  <si>
    <t>老人扶養親族</t>
  </si>
  <si>
    <t>同居老親等</t>
  </si>
  <si>
    <t>に係るもの</t>
  </si>
  <si>
    <t>（その１０）</t>
  </si>
  <si>
    <t>（その１１）</t>
  </si>
  <si>
    <t>（その１２）</t>
  </si>
  <si>
    <t>算出税額</t>
  </si>
  <si>
    <t>算出税額（つづき）</t>
  </si>
  <si>
    <t>税額控除額</t>
  </si>
  <si>
    <t>所得割額</t>
  </si>
  <si>
    <t>総所得金額・山林</t>
  </si>
  <si>
    <t>分離長期譲渡所得分</t>
  </si>
  <si>
    <t>分離短期譲渡所得分</t>
  </si>
  <si>
    <t>所得金額及び退職</t>
  </si>
  <si>
    <t>税額調整額</t>
  </si>
  <si>
    <t>減免税額</t>
  </si>
  <si>
    <t>所得金額分</t>
  </si>
  <si>
    <t>（単位：人 ・ 千円）</t>
  </si>
  <si>
    <t>所得控除を行った納税義務者数</t>
  </si>
  <si>
    <t>所得控除を行った納税義務者数（つづき）</t>
  </si>
  <si>
    <t>障害者控除の対象となった人員</t>
  </si>
  <si>
    <t>住民税の課税の対象となった</t>
  </si>
  <si>
    <t>税額控除を行った納税義務者数</t>
  </si>
  <si>
    <t>小規模企業</t>
  </si>
  <si>
    <t>扶養親族及び</t>
  </si>
  <si>
    <t>配当所得に係る納税義務者数等</t>
  </si>
  <si>
    <t>共済等掛金</t>
  </si>
  <si>
    <t>うち長期分</t>
  </si>
  <si>
    <t>うち老人配偶者</t>
  </si>
  <si>
    <t>老人扶養</t>
  </si>
  <si>
    <t>納税義務者</t>
  </si>
  <si>
    <t>うち特別障害者</t>
  </si>
  <si>
    <t>配当所得の金額</t>
  </si>
  <si>
    <t>利子所得の金額</t>
  </si>
  <si>
    <t>19-01-01</t>
  </si>
  <si>
    <t>左のうち青色事業専従者を有する者</t>
  </si>
  <si>
    <t>白色事業専従者関係</t>
  </si>
  <si>
    <t>青色申告者である</t>
  </si>
  <si>
    <t>青色事業専従者数</t>
  </si>
  <si>
    <t>白色事業専従者数</t>
  </si>
  <si>
    <t>白色事業専従者</t>
  </si>
  <si>
    <t>配偶者以外</t>
  </si>
  <si>
    <t>青色専従者給与額</t>
  </si>
  <si>
    <t>事業専従者控除額</t>
  </si>
  <si>
    <t>を有する</t>
  </si>
  <si>
    <t>24-22-01</t>
  </si>
  <si>
    <t>24-22-02</t>
  </si>
  <si>
    <t>24-22-03</t>
  </si>
  <si>
    <t>24-22-04</t>
  </si>
  <si>
    <t>24-22-05</t>
  </si>
  <si>
    <t>24-22-06</t>
  </si>
  <si>
    <t>24-22-07</t>
  </si>
  <si>
    <t>24-22-08</t>
  </si>
  <si>
    <t>24-22-09</t>
  </si>
  <si>
    <t>分離短期譲渡金額</t>
  </si>
  <si>
    <t>法人均等割額</t>
  </si>
  <si>
    <t>課税標準となる</t>
  </si>
  <si>
    <t>算出法人税割額</t>
  </si>
  <si>
    <t>差引法人税割額</t>
  </si>
  <si>
    <t>地方税法第312条</t>
  </si>
  <si>
    <t>法　人　税　額</t>
  </si>
  <si>
    <t>該当する法人</t>
  </si>
  <si>
    <t>係るもの</t>
  </si>
  <si>
    <t>うち連結申告法人分</t>
    <rPh sb="2" eb="4">
      <t>レンケツ</t>
    </rPh>
    <rPh sb="4" eb="6">
      <t>シンコク</t>
    </rPh>
    <rPh sb="6" eb="8">
      <t>ホウジン</t>
    </rPh>
    <rPh sb="8" eb="9">
      <t>ブン</t>
    </rPh>
    <phoneticPr fontId="2"/>
  </si>
  <si>
    <t>先物取引に係る</t>
    <rPh sb="5" eb="6">
      <t>カカ</t>
    </rPh>
    <phoneticPr fontId="2"/>
  </si>
  <si>
    <t>先物取引に係る</t>
    <rPh sb="5" eb="6">
      <t>カカ</t>
    </rPh>
    <phoneticPr fontId="3"/>
  </si>
  <si>
    <t>に係る金額</t>
    <rPh sb="1" eb="2">
      <t>カカ</t>
    </rPh>
    <rPh sb="3" eb="5">
      <t>キンガク</t>
    </rPh>
    <phoneticPr fontId="2"/>
  </si>
  <si>
    <t>うち連結申告</t>
    <rPh sb="2" eb="4">
      <t>レンケツ</t>
    </rPh>
    <rPh sb="4" eb="6">
      <t>シンコク</t>
    </rPh>
    <phoneticPr fontId="2"/>
  </si>
  <si>
    <t>法人分</t>
    <rPh sb="0" eb="2">
      <t>ホウジン</t>
    </rPh>
    <rPh sb="2" eb="3">
      <t>ブン</t>
    </rPh>
    <phoneticPr fontId="2"/>
  </si>
  <si>
    <t>うち連結分</t>
    <rPh sb="2" eb="4">
      <t>レンケツ</t>
    </rPh>
    <rPh sb="4" eb="5">
      <t>ブン</t>
    </rPh>
    <phoneticPr fontId="2"/>
  </si>
  <si>
    <t>うち超過課税</t>
    <rPh sb="2" eb="4">
      <t>チョウカ</t>
    </rPh>
    <rPh sb="4" eb="6">
      <t>カゼイ</t>
    </rPh>
    <phoneticPr fontId="2"/>
  </si>
  <si>
    <t>相当額</t>
    <rPh sb="0" eb="2">
      <t>ソウトウ</t>
    </rPh>
    <rPh sb="2" eb="3">
      <t>ガク</t>
    </rPh>
    <phoneticPr fontId="2"/>
  </si>
  <si>
    <t>うち連結申告</t>
  </si>
  <si>
    <t>法人分</t>
  </si>
  <si>
    <t>控除額</t>
    <rPh sb="0" eb="2">
      <t>コウジョ</t>
    </rPh>
    <rPh sb="2" eb="3">
      <t>ガク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</si>
  <si>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</si>
  <si>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</si>
  <si>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</si>
  <si>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</si>
  <si>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上三川町</t>
    <rPh sb="0" eb="3">
      <t>カミノカワ</t>
    </rPh>
    <rPh sb="3" eb="4">
      <t>マチ</t>
    </rPh>
    <phoneticPr fontId="2"/>
  </si>
  <si>
    <t>矢板市</t>
    <rPh sb="0" eb="2">
      <t>ヤイタ</t>
    </rPh>
    <rPh sb="2" eb="3">
      <t>シ</t>
    </rPh>
    <phoneticPr fontId="3"/>
  </si>
  <si>
    <t>那須塩原市</t>
    <rPh sb="0" eb="2">
      <t>ナス</t>
    </rPh>
    <rPh sb="2" eb="4">
      <t>シオバラ</t>
    </rPh>
    <rPh sb="4" eb="5">
      <t>シ</t>
    </rPh>
    <phoneticPr fontId="3"/>
  </si>
  <si>
    <t>さくら市</t>
    <rPh sb="3" eb="4">
      <t>シ</t>
    </rPh>
    <phoneticPr fontId="3"/>
  </si>
  <si>
    <t>矢板市</t>
    <rPh sb="0" eb="2">
      <t>ヤイタ</t>
    </rPh>
    <rPh sb="2" eb="3">
      <t>シ</t>
    </rPh>
    <phoneticPr fontId="2"/>
  </si>
  <si>
    <t>矢板市</t>
    <rPh sb="0" eb="2">
      <t>ヤイタ</t>
    </rPh>
    <rPh sb="2" eb="3">
      <t>シ</t>
    </rPh>
    <phoneticPr fontId="5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</si>
  <si>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</si>
  <si>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</si>
  <si>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所得税の納税義務を</t>
    <rPh sb="0" eb="3">
      <t>ショトクゼイ</t>
    </rPh>
    <rPh sb="4" eb="6">
      <t>ノウゼイ</t>
    </rPh>
    <rPh sb="6" eb="8">
      <t>ギム</t>
    </rPh>
    <phoneticPr fontId="3"/>
  </si>
  <si>
    <t>有する者</t>
    <rPh sb="0" eb="1">
      <t>ユウ</t>
    </rPh>
    <rPh sb="3" eb="4">
      <t>モノ</t>
    </rPh>
    <phoneticPr fontId="3"/>
  </si>
  <si>
    <t>有しない者</t>
    <rPh sb="0" eb="1">
      <t>ユウ</t>
    </rPh>
    <rPh sb="4" eb="5">
      <t>モノ</t>
    </rPh>
    <phoneticPr fontId="3"/>
  </si>
  <si>
    <t>所得税の</t>
    <rPh sb="0" eb="3">
      <t>ショトクゼイ</t>
    </rPh>
    <phoneticPr fontId="3"/>
  </si>
  <si>
    <t>納税義務を</t>
    <rPh sb="0" eb="2">
      <t>ノウゼイ</t>
    </rPh>
    <rPh sb="2" eb="4">
      <t>ギム</t>
    </rPh>
    <phoneticPr fontId="3"/>
  </si>
  <si>
    <t>特例の対象とな</t>
    <rPh sb="0" eb="2">
      <t>トクレイ</t>
    </rPh>
    <phoneticPr fontId="3"/>
  </si>
  <si>
    <t>所得税の納税義務を</t>
    <rPh sb="0" eb="3">
      <t>ショトクゼイ</t>
    </rPh>
    <rPh sb="4" eb="6">
      <t>ノウゼイ</t>
    </rPh>
    <rPh sb="6" eb="8">
      <t>ギム</t>
    </rPh>
    <phoneticPr fontId="2"/>
  </si>
  <si>
    <t>有する者</t>
    <rPh sb="0" eb="1">
      <t>ユウ</t>
    </rPh>
    <rPh sb="3" eb="4">
      <t>モノ</t>
    </rPh>
    <phoneticPr fontId="2"/>
  </si>
  <si>
    <t>有しない者</t>
    <rPh sb="0" eb="1">
      <t>ユウ</t>
    </rPh>
    <rPh sb="4" eb="5">
      <t>モノ</t>
    </rPh>
    <phoneticPr fontId="2"/>
  </si>
  <si>
    <t>配偶者特別控除</t>
    <rPh sb="0" eb="3">
      <t>ハイグウシャ</t>
    </rPh>
    <rPh sb="3" eb="5">
      <t>トクベツ</t>
    </rPh>
    <rPh sb="5" eb="7">
      <t>コウジョ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</si>
  <si>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</si>
  <si>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</si>
  <si>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</si>
  <si>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</si>
  <si>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</si>
  <si>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</si>
  <si>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</si>
  <si>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</si>
  <si>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</si>
  <si>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割額の控除額</t>
    <rPh sb="1" eb="2">
      <t>ガク</t>
    </rPh>
    <rPh sb="3" eb="5">
      <t>コウジョ</t>
    </rPh>
    <rPh sb="5" eb="6">
      <t>ガク</t>
    </rPh>
    <phoneticPr fontId="3"/>
  </si>
  <si>
    <t>配当割額</t>
    <rPh sb="0" eb="2">
      <t>ハイトウ</t>
    </rPh>
    <rPh sb="2" eb="3">
      <t>ワ</t>
    </rPh>
    <rPh sb="3" eb="4">
      <t>ガク</t>
    </rPh>
    <phoneticPr fontId="3"/>
  </si>
  <si>
    <t>の控除額</t>
  </si>
  <si>
    <t>特別税額控除</t>
  </si>
  <si>
    <t>調整控除</t>
    <rPh sb="0" eb="2">
      <t>チョウセイ</t>
    </rPh>
    <phoneticPr fontId="3"/>
  </si>
  <si>
    <t>数</t>
  </si>
  <si>
    <t>の控除</t>
  </si>
  <si>
    <t>控除</t>
    <rPh sb="0" eb="2">
      <t>コウジョ</t>
    </rPh>
    <phoneticPr fontId="3"/>
  </si>
  <si>
    <t>配当割額の</t>
    <rPh sb="0" eb="2">
      <t>ハイトウ</t>
    </rPh>
    <rPh sb="2" eb="3">
      <t>ワ</t>
    </rPh>
    <rPh sb="3" eb="4">
      <t>ガク</t>
    </rPh>
    <phoneticPr fontId="3"/>
  </si>
  <si>
    <t>寄附金税額</t>
    <rPh sb="0" eb="3">
      <t>キフキン</t>
    </rPh>
    <rPh sb="3" eb="5">
      <t>ゼイガク</t>
    </rPh>
    <phoneticPr fontId="3"/>
  </si>
  <si>
    <t>寄附金税額</t>
    <rPh sb="0" eb="3">
      <t>キフキン</t>
    </rPh>
    <rPh sb="3" eb="5">
      <t>ゼイガク</t>
    </rPh>
    <phoneticPr fontId="2"/>
  </si>
  <si>
    <t>控除</t>
    <rPh sb="0" eb="2">
      <t>コウジョ</t>
    </rPh>
    <phoneticPr fontId="2"/>
  </si>
  <si>
    <t>法312-1-9該当</t>
    <phoneticPr fontId="2"/>
  </si>
  <si>
    <t>法312-1-8該当</t>
    <phoneticPr fontId="2"/>
  </si>
  <si>
    <t>法312-1-7該当</t>
    <phoneticPr fontId="2"/>
  </si>
  <si>
    <t>法312-1-6該当</t>
    <phoneticPr fontId="2"/>
  </si>
  <si>
    <t>法312-1-4該当</t>
    <phoneticPr fontId="2"/>
  </si>
  <si>
    <t>法312-1-3該当</t>
    <phoneticPr fontId="2"/>
  </si>
  <si>
    <t>法312-1-2該当</t>
    <phoneticPr fontId="2"/>
  </si>
  <si>
    <t>法312-1-1該当</t>
    <phoneticPr fontId="2"/>
  </si>
  <si>
    <t>01-01-01</t>
    <phoneticPr fontId="2"/>
  </si>
  <si>
    <t>01-01-02</t>
    <phoneticPr fontId="2"/>
  </si>
  <si>
    <t>01-01-03</t>
    <phoneticPr fontId="2"/>
  </si>
  <si>
    <t>外国税額</t>
    <phoneticPr fontId="2"/>
  </si>
  <si>
    <t>仮装経理に基</t>
    <phoneticPr fontId="2"/>
  </si>
  <si>
    <t>法　人　数</t>
    <phoneticPr fontId="2"/>
  </si>
  <si>
    <t>づく控除額</t>
    <phoneticPr fontId="2"/>
  </si>
  <si>
    <t>配当控除</t>
    <phoneticPr fontId="3"/>
  </si>
  <si>
    <t>住宅借入金等</t>
    <phoneticPr fontId="3"/>
  </si>
  <si>
    <t>総所得金額に</t>
    <phoneticPr fontId="5"/>
  </si>
  <si>
    <t>山林所得金額</t>
    <phoneticPr fontId="6"/>
  </si>
  <si>
    <t>退職所得金額</t>
    <phoneticPr fontId="6"/>
  </si>
  <si>
    <t>係るもの</t>
    <rPh sb="0" eb="1">
      <t>カカ</t>
    </rPh>
    <phoneticPr fontId="5"/>
  </si>
  <si>
    <t>に係るもの</t>
    <phoneticPr fontId="6"/>
  </si>
  <si>
    <t>59-18-01</t>
    <phoneticPr fontId="5"/>
  </si>
  <si>
    <t>59-18-02</t>
    <phoneticPr fontId="5"/>
  </si>
  <si>
    <t>59-18-03</t>
    <phoneticPr fontId="5"/>
  </si>
  <si>
    <t>59-18-04</t>
    <phoneticPr fontId="5"/>
  </si>
  <si>
    <t>59-18-06</t>
    <phoneticPr fontId="5"/>
  </si>
  <si>
    <t>59-18-07</t>
    <phoneticPr fontId="5"/>
  </si>
  <si>
    <t>59-18-08</t>
    <phoneticPr fontId="5"/>
  </si>
  <si>
    <t>59-18-09</t>
    <phoneticPr fontId="5"/>
  </si>
  <si>
    <t>59-18-10</t>
    <phoneticPr fontId="5"/>
  </si>
  <si>
    <t>59-18-11</t>
    <phoneticPr fontId="5"/>
  </si>
  <si>
    <t>59-18-12</t>
    <phoneticPr fontId="5"/>
  </si>
  <si>
    <t>先物取引に係る</t>
    <phoneticPr fontId="2"/>
  </si>
  <si>
    <t>左のうち税額調整</t>
    <phoneticPr fontId="2"/>
  </si>
  <si>
    <t>雑所得等の金額</t>
    <phoneticPr fontId="2"/>
  </si>
  <si>
    <t>措置に係る者</t>
    <rPh sb="0" eb="2">
      <t>ソチ</t>
    </rPh>
    <phoneticPr fontId="2"/>
  </si>
  <si>
    <t>12-18-01</t>
    <phoneticPr fontId="2"/>
  </si>
  <si>
    <t>12-18-02</t>
    <phoneticPr fontId="2"/>
  </si>
  <si>
    <t>12-18-03</t>
    <phoneticPr fontId="2"/>
  </si>
  <si>
    <t>12-18-04</t>
    <phoneticPr fontId="2"/>
  </si>
  <si>
    <t>58-18-01</t>
    <phoneticPr fontId="2"/>
  </si>
  <si>
    <t>58-18-02</t>
    <phoneticPr fontId="2"/>
  </si>
  <si>
    <t>58-18-03</t>
    <phoneticPr fontId="2"/>
  </si>
  <si>
    <t>58-18-04</t>
    <phoneticPr fontId="2"/>
  </si>
  <si>
    <t>58-18-06</t>
    <phoneticPr fontId="2"/>
  </si>
  <si>
    <t>58-18-07</t>
    <phoneticPr fontId="2"/>
  </si>
  <si>
    <t>58-18-08</t>
    <phoneticPr fontId="2"/>
  </si>
  <si>
    <t>58-18-09</t>
    <phoneticPr fontId="2"/>
  </si>
  <si>
    <t>58-18-10</t>
    <phoneticPr fontId="2"/>
  </si>
  <si>
    <t>58-18-11</t>
    <phoneticPr fontId="2"/>
  </si>
  <si>
    <t>58-18-12</t>
    <phoneticPr fontId="2"/>
  </si>
  <si>
    <t>株式等譲渡</t>
    <phoneticPr fontId="3"/>
  </si>
  <si>
    <t>雑所得等分</t>
    <phoneticPr fontId="3"/>
  </si>
  <si>
    <t>12-10-01</t>
    <phoneticPr fontId="3"/>
  </si>
  <si>
    <t>12-10-02</t>
    <phoneticPr fontId="3"/>
  </si>
  <si>
    <t>12-10-03</t>
    <phoneticPr fontId="3"/>
  </si>
  <si>
    <t>12-10-04</t>
    <phoneticPr fontId="3"/>
  </si>
  <si>
    <t>58-10-01</t>
    <phoneticPr fontId="3"/>
  </si>
  <si>
    <t>58-10-02</t>
    <phoneticPr fontId="3"/>
  </si>
  <si>
    <t>58-10-03</t>
    <phoneticPr fontId="3"/>
  </si>
  <si>
    <t>58-10-04</t>
    <phoneticPr fontId="3"/>
  </si>
  <si>
    <t>58-10-06</t>
    <phoneticPr fontId="3"/>
  </si>
  <si>
    <t>58-10-07</t>
    <phoneticPr fontId="3"/>
  </si>
  <si>
    <t>58-10-08</t>
    <phoneticPr fontId="3"/>
  </si>
  <si>
    <t>58-10-09</t>
    <phoneticPr fontId="3"/>
  </si>
  <si>
    <t>58-10-10</t>
    <phoneticPr fontId="3"/>
  </si>
  <si>
    <t>58-10-11</t>
    <phoneticPr fontId="3"/>
  </si>
  <si>
    <t>58-10-12</t>
    <phoneticPr fontId="3"/>
  </si>
  <si>
    <t>市　　計</t>
    <rPh sb="0" eb="1">
      <t>シ</t>
    </rPh>
    <rPh sb="3" eb="4">
      <t>ケイ</t>
    </rPh>
    <phoneticPr fontId="2"/>
  </si>
  <si>
    <t>町　　計</t>
    <rPh sb="0" eb="1">
      <t>マチ</t>
    </rPh>
    <rPh sb="3" eb="4">
      <t>ケイ</t>
    </rPh>
    <phoneticPr fontId="2"/>
  </si>
  <si>
    <t>（その８）</t>
    <phoneticPr fontId="5"/>
  </si>
  <si>
    <t>（単位：千円）</t>
    <phoneticPr fontId="5"/>
  </si>
  <si>
    <t>（その９）</t>
    <phoneticPr fontId="5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</si>
  <si>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</si>
  <si>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</si>
  <si>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</si>
  <si>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</si>
  <si>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（単位：人 ）</t>
    <phoneticPr fontId="2"/>
  </si>
  <si>
    <t>（その３）</t>
    <phoneticPr fontId="2"/>
  </si>
  <si>
    <t>特定支出控除の</t>
    <phoneticPr fontId="3"/>
  </si>
  <si>
    <t>（単位：人）</t>
    <phoneticPr fontId="3"/>
  </si>
  <si>
    <t>02-06-07</t>
    <phoneticPr fontId="4"/>
  </si>
  <si>
    <t>02-06-12</t>
    <phoneticPr fontId="4"/>
  </si>
  <si>
    <t>02-06-15</t>
    <phoneticPr fontId="4"/>
  </si>
  <si>
    <t>02-06-18</t>
    <phoneticPr fontId="4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</si>
  <si>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2"/>
  </si>
  <si>
    <t>所得金額に係る分</t>
    <rPh sb="2" eb="4">
      <t>キンガク</t>
    </rPh>
    <rPh sb="5" eb="6">
      <t>カカ</t>
    </rPh>
    <rPh sb="7" eb="8">
      <t>ブン</t>
    </rPh>
    <phoneticPr fontId="2"/>
  </si>
  <si>
    <t>12-10-16</t>
    <phoneticPr fontId="3"/>
  </si>
  <si>
    <t>12-10-17</t>
    <phoneticPr fontId="3"/>
  </si>
  <si>
    <t>12-10-18</t>
    <phoneticPr fontId="3"/>
  </si>
  <si>
    <t>12-10-19</t>
    <phoneticPr fontId="3"/>
  </si>
  <si>
    <t>12-10-20</t>
    <phoneticPr fontId="3"/>
  </si>
  <si>
    <t>12-10-21</t>
    <phoneticPr fontId="3"/>
  </si>
  <si>
    <t>12-10-22</t>
    <phoneticPr fontId="3"/>
  </si>
  <si>
    <t>12-10-23</t>
    <phoneticPr fontId="3"/>
  </si>
  <si>
    <t>12-10-24</t>
    <phoneticPr fontId="3"/>
  </si>
  <si>
    <t>12-10-25</t>
    <phoneticPr fontId="3"/>
  </si>
  <si>
    <t>12-10-26</t>
    <phoneticPr fontId="3"/>
  </si>
  <si>
    <t>12-10-27</t>
    <phoneticPr fontId="3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</si>
  <si>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</si>
  <si>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配当所得金額</t>
    <rPh sb="0" eb="2">
      <t>ハイトウ</t>
    </rPh>
    <rPh sb="4" eb="6">
      <t>キンガク</t>
    </rPh>
    <phoneticPr fontId="2"/>
  </si>
  <si>
    <t>58-18-18</t>
    <phoneticPr fontId="2"/>
  </si>
  <si>
    <t>に係るもの</t>
    <rPh sb="1" eb="2">
      <t>カカ</t>
    </rPh>
    <phoneticPr fontId="2"/>
  </si>
  <si>
    <t>譲渡に係るもの</t>
    <rPh sb="3" eb="4">
      <t>カカ</t>
    </rPh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</si>
  <si>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</si>
  <si>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</si>
  <si>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</si>
  <si>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対する譲渡に係るもの</t>
    <rPh sb="6" eb="7">
      <t>カカ</t>
    </rPh>
    <phoneticPr fontId="2"/>
  </si>
  <si>
    <t>国・地方公共団体等に</t>
    <phoneticPr fontId="2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</si>
  <si>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3"/>
  </si>
  <si>
    <t>所得金額に係るもの</t>
    <rPh sb="0" eb="2">
      <t>ショトク</t>
    </rPh>
    <rPh sb="5" eb="6">
      <t>カカ</t>
    </rPh>
    <phoneticPr fontId="3"/>
  </si>
  <si>
    <t>に係る分</t>
    <rPh sb="1" eb="2">
      <t>カカ</t>
    </rPh>
    <rPh sb="3" eb="4">
      <t>ブン</t>
    </rPh>
    <phoneticPr fontId="2"/>
  </si>
  <si>
    <t>譲渡に係る分</t>
    <rPh sb="3" eb="4">
      <t>カカ</t>
    </rPh>
    <rPh sb="5" eb="6">
      <t>ブン</t>
    </rPh>
    <phoneticPr fontId="2"/>
  </si>
  <si>
    <t>対する譲渡に係る分</t>
    <rPh sb="6" eb="7">
      <t>カカ</t>
    </rPh>
    <rPh sb="8" eb="9">
      <t>ブン</t>
    </rPh>
    <phoneticPr fontId="2"/>
  </si>
  <si>
    <t>譲渡に係る金額</t>
    <rPh sb="3" eb="4">
      <t>カカ</t>
    </rPh>
    <rPh sb="5" eb="7">
      <t>キンガク</t>
    </rPh>
    <phoneticPr fontId="2"/>
  </si>
  <si>
    <t>対する譲渡に係る金額</t>
    <rPh sb="6" eb="7">
      <t>カカ</t>
    </rPh>
    <rPh sb="8" eb="10">
      <t>キンガク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</si>
  <si>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</si>
  <si>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配当所得金額</t>
    <rPh sb="0" eb="2">
      <t>ハイトウ</t>
    </rPh>
    <rPh sb="2" eb="4">
      <t>ショトク</t>
    </rPh>
    <phoneticPr fontId="3"/>
  </si>
  <si>
    <t>雑所得等の金額</t>
    <rPh sb="5" eb="7">
      <t>キンガク</t>
    </rPh>
    <phoneticPr fontId="2"/>
  </si>
  <si>
    <t>小計</t>
    <rPh sb="0" eb="1">
      <t>ショウ</t>
    </rPh>
    <rPh sb="1" eb="2">
      <t>ケイ</t>
    </rPh>
    <phoneticPr fontId="2"/>
  </si>
  <si>
    <t>32-01-01</t>
    <phoneticPr fontId="2"/>
  </si>
  <si>
    <t>32-01-02</t>
    <phoneticPr fontId="2"/>
  </si>
  <si>
    <t>32-01-03</t>
    <phoneticPr fontId="2"/>
  </si>
  <si>
    <t>32-01-04</t>
    <phoneticPr fontId="2"/>
  </si>
  <si>
    <t>32-01-05</t>
    <phoneticPr fontId="2"/>
  </si>
  <si>
    <t>32-01-08</t>
    <phoneticPr fontId="2"/>
  </si>
  <si>
    <t>48-03-01</t>
    <phoneticPr fontId="2"/>
  </si>
  <si>
    <t>48-03-02</t>
    <phoneticPr fontId="2"/>
  </si>
  <si>
    <t>48-03-03</t>
    <phoneticPr fontId="2"/>
  </si>
  <si>
    <t>48-03-04</t>
    <phoneticPr fontId="2"/>
  </si>
  <si>
    <t>48-03-05</t>
    <phoneticPr fontId="2"/>
  </si>
  <si>
    <t>48-03-06</t>
    <phoneticPr fontId="2"/>
  </si>
  <si>
    <t>48-03-07</t>
    <phoneticPr fontId="2"/>
  </si>
  <si>
    <t>48-03-08</t>
    <phoneticPr fontId="2"/>
  </si>
  <si>
    <t>48-03-09</t>
    <phoneticPr fontId="2"/>
  </si>
  <si>
    <t>48-03-10</t>
    <phoneticPr fontId="2"/>
  </si>
  <si>
    <t>（その１０）</t>
    <phoneticPr fontId="2"/>
  </si>
  <si>
    <t>（その１１）</t>
    <phoneticPr fontId="2"/>
  </si>
  <si>
    <t>（その１２）</t>
    <phoneticPr fontId="2"/>
  </si>
  <si>
    <t>住宅借入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</si>
  <si>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</si>
  <si>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</si>
  <si>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</si>
  <si>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</si>
  <si>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配当控除</t>
    <phoneticPr fontId="3"/>
  </si>
  <si>
    <t>金等特別</t>
    <phoneticPr fontId="3"/>
  </si>
  <si>
    <t>雑所得等分</t>
    <phoneticPr fontId="2"/>
  </si>
  <si>
    <t>税額控除</t>
    <phoneticPr fontId="2"/>
  </si>
  <si>
    <t>った納税義務者</t>
    <phoneticPr fontId="3"/>
  </si>
  <si>
    <t>所得割額</t>
    <phoneticPr fontId="3"/>
  </si>
  <si>
    <t>総所得金額に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</si>
  <si>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</si>
  <si>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</si>
  <si>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</si>
  <si>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</si>
  <si>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59-10-01</t>
    <phoneticPr fontId="2"/>
  </si>
  <si>
    <t>59-10-02</t>
    <phoneticPr fontId="2"/>
  </si>
  <si>
    <t>59-10-03</t>
    <phoneticPr fontId="2"/>
  </si>
  <si>
    <t>59-10-04</t>
    <phoneticPr fontId="2"/>
  </si>
  <si>
    <t>59-10-06</t>
    <phoneticPr fontId="2"/>
  </si>
  <si>
    <t>59-10-07</t>
    <phoneticPr fontId="2"/>
  </si>
  <si>
    <t>59-10-08</t>
    <phoneticPr fontId="2"/>
  </si>
  <si>
    <t>59-10-09</t>
    <phoneticPr fontId="2"/>
  </si>
  <si>
    <t>59-10-10</t>
    <phoneticPr fontId="2"/>
  </si>
  <si>
    <t>59-10-11</t>
    <phoneticPr fontId="2"/>
  </si>
  <si>
    <t>59-10-12</t>
    <phoneticPr fontId="2"/>
  </si>
  <si>
    <t>59-10-13</t>
    <phoneticPr fontId="2"/>
  </si>
  <si>
    <t>59-10-15</t>
    <phoneticPr fontId="2"/>
  </si>
  <si>
    <t>03-02-01</t>
    <phoneticPr fontId="3"/>
  </si>
  <si>
    <t>03-02-02</t>
    <phoneticPr fontId="3"/>
  </si>
  <si>
    <t>03-02-03</t>
    <phoneticPr fontId="3"/>
  </si>
  <si>
    <t>03-02-04</t>
    <phoneticPr fontId="3"/>
  </si>
  <si>
    <t>03-02-05</t>
    <phoneticPr fontId="3"/>
  </si>
  <si>
    <t>03-02-06</t>
    <phoneticPr fontId="3"/>
  </si>
  <si>
    <t>01-01-15</t>
  </si>
  <si>
    <t>01-01-19</t>
  </si>
  <si>
    <t>01-01-20</t>
  </si>
  <si>
    <t>01-01-21</t>
  </si>
  <si>
    <t>（単位：千円）</t>
    <phoneticPr fontId="2"/>
  </si>
  <si>
    <t>（単位：千円）</t>
    <phoneticPr fontId="3"/>
  </si>
  <si>
    <t>（単位：人・千円）</t>
    <phoneticPr fontId="3"/>
  </si>
  <si>
    <t>（単位：千円）</t>
    <phoneticPr fontId="2"/>
  </si>
  <si>
    <t>の納税義務者数</t>
    <phoneticPr fontId="2"/>
  </si>
  <si>
    <t>計</t>
    <phoneticPr fontId="3"/>
  </si>
  <si>
    <t>雑損控除</t>
    <rPh sb="2" eb="4">
      <t>コウジョ</t>
    </rPh>
    <phoneticPr fontId="2"/>
  </si>
  <si>
    <t>医療費控除</t>
    <rPh sb="3" eb="5">
      <t>コウジョ</t>
    </rPh>
    <phoneticPr fontId="2"/>
  </si>
  <si>
    <t>社会保険料控除</t>
    <rPh sb="5" eb="7">
      <t>コウジョ</t>
    </rPh>
    <phoneticPr fontId="2"/>
  </si>
  <si>
    <t>小規模企業</t>
    <phoneticPr fontId="2"/>
  </si>
  <si>
    <t>共済等掛金控除</t>
    <phoneticPr fontId="2"/>
  </si>
  <si>
    <t>生命保険料控除</t>
    <rPh sb="5" eb="7">
      <t>コウジョ</t>
    </rPh>
    <phoneticPr fontId="2"/>
  </si>
  <si>
    <t>地震保険料控除</t>
    <rPh sb="0" eb="2">
      <t>ジシン</t>
    </rPh>
    <rPh sb="5" eb="7">
      <t>コウジョ</t>
    </rPh>
    <phoneticPr fontId="2"/>
  </si>
  <si>
    <t>障害者控除（同居特障加算分含まず）</t>
    <rPh sb="3" eb="5">
      <t>コウジョ</t>
    </rPh>
    <rPh sb="6" eb="8">
      <t>ドウキョ</t>
    </rPh>
    <rPh sb="8" eb="10">
      <t>トクショウ</t>
    </rPh>
    <rPh sb="10" eb="13">
      <t>カサンブン</t>
    </rPh>
    <rPh sb="13" eb="14">
      <t>フク</t>
    </rPh>
    <phoneticPr fontId="2"/>
  </si>
  <si>
    <t>寡婦控除</t>
    <rPh sb="2" eb="4">
      <t>コウジョ</t>
    </rPh>
    <phoneticPr fontId="2"/>
  </si>
  <si>
    <t>寡夫控除</t>
    <rPh sb="2" eb="4">
      <t>コウジョ</t>
    </rPh>
    <phoneticPr fontId="2"/>
  </si>
  <si>
    <t>勤労学生控除</t>
    <rPh sb="4" eb="6">
      <t>コウジョ</t>
    </rPh>
    <phoneticPr fontId="2"/>
  </si>
  <si>
    <t>扶養控除</t>
    <rPh sb="2" eb="4">
      <t>コウジョ</t>
    </rPh>
    <phoneticPr fontId="2"/>
  </si>
  <si>
    <t>特別障害者のうち</t>
    <rPh sb="0" eb="2">
      <t>トクベツ</t>
    </rPh>
    <rPh sb="2" eb="5">
      <t>ショウガイシャ</t>
    </rPh>
    <phoneticPr fontId="2"/>
  </si>
  <si>
    <t>同居特障加算分</t>
    <phoneticPr fontId="2"/>
  </si>
  <si>
    <t>基礎控除</t>
    <rPh sb="2" eb="4">
      <t>コウジョ</t>
    </rPh>
    <phoneticPr fontId="2"/>
  </si>
  <si>
    <t>外国税額控除</t>
    <rPh sb="4" eb="6">
      <t>コウジョ</t>
    </rPh>
    <phoneticPr fontId="3"/>
  </si>
  <si>
    <t>株式等譲渡所得</t>
    <rPh sb="0" eb="2">
      <t>カブシキ</t>
    </rPh>
    <rPh sb="2" eb="3">
      <t>トウ</t>
    </rPh>
    <rPh sb="3" eb="5">
      <t>ジョウト</t>
    </rPh>
    <rPh sb="5" eb="7">
      <t>ショトク</t>
    </rPh>
    <phoneticPr fontId="3"/>
  </si>
  <si>
    <t>雑損控除</t>
    <rPh sb="2" eb="4">
      <t>コウジョ</t>
    </rPh>
    <phoneticPr fontId="3"/>
  </si>
  <si>
    <t>医療費控除</t>
    <rPh sb="3" eb="5">
      <t>コウジョ</t>
    </rPh>
    <phoneticPr fontId="3"/>
  </si>
  <si>
    <t>社会保険料控除</t>
    <rPh sb="5" eb="7">
      <t>コウジョ</t>
    </rPh>
    <phoneticPr fontId="3"/>
  </si>
  <si>
    <t>障害者控除</t>
    <rPh sb="3" eb="5">
      <t>コウジョ</t>
    </rPh>
    <phoneticPr fontId="3"/>
  </si>
  <si>
    <t>（実人員）</t>
    <phoneticPr fontId="3"/>
  </si>
  <si>
    <t>寡婦控除</t>
    <rPh sb="2" eb="4">
      <t>コウジョ</t>
    </rPh>
    <phoneticPr fontId="3"/>
  </si>
  <si>
    <t>寡夫控除</t>
    <rPh sb="2" eb="4">
      <t>コウジョ</t>
    </rPh>
    <phoneticPr fontId="3"/>
  </si>
  <si>
    <t>勤労学生控除</t>
    <rPh sb="4" eb="6">
      <t>コウジョ</t>
    </rPh>
    <phoneticPr fontId="3"/>
  </si>
  <si>
    <t>配偶者控除</t>
    <rPh sb="3" eb="5">
      <t>コウジョ</t>
    </rPh>
    <phoneticPr fontId="3"/>
  </si>
  <si>
    <t>配偶者特別控除</t>
    <rPh sb="5" eb="7">
      <t>コウジョ</t>
    </rPh>
    <phoneticPr fontId="3"/>
  </si>
  <si>
    <t>扶養控除</t>
    <rPh sb="2" eb="4">
      <t>コウジョ</t>
    </rPh>
    <phoneticPr fontId="3"/>
  </si>
  <si>
    <t>同居老親等</t>
    <phoneticPr fontId="3"/>
  </si>
  <si>
    <t>利子所得に係る納税義務者数等</t>
    <rPh sb="5" eb="6">
      <t>カカ</t>
    </rPh>
    <phoneticPr fontId="3"/>
  </si>
  <si>
    <t>配当控除</t>
    <rPh sb="2" eb="4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</si>
  <si>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</si>
  <si>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計</t>
    <phoneticPr fontId="2"/>
  </si>
  <si>
    <t>障害者控除（同居特障加算分含まず）</t>
    <rPh sb="3" eb="5">
      <t>コウジョ</t>
    </rPh>
    <rPh sb="6" eb="8">
      <t>ドウキョ</t>
    </rPh>
    <rPh sb="8" eb="9">
      <t>トク</t>
    </rPh>
    <rPh sb="9" eb="10">
      <t>ショウ</t>
    </rPh>
    <rPh sb="10" eb="13">
      <t>カサンブン</t>
    </rPh>
    <rPh sb="13" eb="14">
      <t>フク</t>
    </rPh>
    <phoneticPr fontId="2"/>
  </si>
  <si>
    <t>配偶者控除</t>
    <rPh sb="3" eb="5">
      <t>コウジョ</t>
    </rPh>
    <phoneticPr fontId="2"/>
  </si>
  <si>
    <t>地方税法第312条</t>
    <phoneticPr fontId="2"/>
  </si>
  <si>
    <t>該当する法人</t>
    <phoneticPr fontId="2"/>
  </si>
  <si>
    <t>合計</t>
    <rPh sb="0" eb="2">
      <t>ゴウケイ</t>
    </rPh>
    <phoneticPr fontId="2"/>
  </si>
  <si>
    <t>検算Ｆ</t>
    <rPh sb="0" eb="2">
      <t>ケンザン</t>
    </rPh>
    <phoneticPr fontId="2"/>
  </si>
  <si>
    <t>検算Ｆ</t>
    <rPh sb="0" eb="2">
      <t>ケンザン</t>
    </rPh>
    <phoneticPr fontId="4"/>
  </si>
  <si>
    <t>検算Ｆ</t>
    <rPh sb="0" eb="2">
      <t>ケンザン</t>
    </rPh>
    <phoneticPr fontId="3"/>
  </si>
  <si>
    <t>うち</t>
    <phoneticPr fontId="3"/>
  </si>
  <si>
    <t>新生命保険分</t>
    <rPh sb="0" eb="1">
      <t>シン</t>
    </rPh>
    <rPh sb="1" eb="3">
      <t>セイメイ</t>
    </rPh>
    <rPh sb="3" eb="5">
      <t>ホケン</t>
    </rPh>
    <rPh sb="5" eb="6">
      <t>ブン</t>
    </rPh>
    <phoneticPr fontId="3"/>
  </si>
  <si>
    <t>新個人年金分</t>
    <rPh sb="0" eb="1">
      <t>シン</t>
    </rPh>
    <rPh sb="1" eb="3">
      <t>コジン</t>
    </rPh>
    <rPh sb="3" eb="5">
      <t>ネンキン</t>
    </rPh>
    <rPh sb="5" eb="6">
      <t>ブン</t>
    </rPh>
    <phoneticPr fontId="3"/>
  </si>
  <si>
    <t>介護医療保険分</t>
    <rPh sb="0" eb="2">
      <t>カイゴ</t>
    </rPh>
    <rPh sb="2" eb="4">
      <t>イリョウ</t>
    </rPh>
    <rPh sb="4" eb="6">
      <t>ホケン</t>
    </rPh>
    <rPh sb="6" eb="7">
      <t>ブン</t>
    </rPh>
    <phoneticPr fontId="3"/>
  </si>
  <si>
    <t>旧生命保険分</t>
    <rPh sb="0" eb="1">
      <t>キュウ</t>
    </rPh>
    <rPh sb="1" eb="3">
      <t>セイメイ</t>
    </rPh>
    <rPh sb="3" eb="5">
      <t>ホケン</t>
    </rPh>
    <rPh sb="5" eb="6">
      <t>ブン</t>
    </rPh>
    <phoneticPr fontId="3"/>
  </si>
  <si>
    <t>旧個人年金分</t>
    <rPh sb="0" eb="1">
      <t>キュウ</t>
    </rPh>
    <rPh sb="1" eb="3">
      <t>コジン</t>
    </rPh>
    <rPh sb="3" eb="5">
      <t>ネンキン</t>
    </rPh>
    <rPh sb="5" eb="6">
      <t>ブン</t>
    </rPh>
    <phoneticPr fontId="3"/>
  </si>
  <si>
    <t>19-01-19</t>
    <phoneticPr fontId="3"/>
  </si>
  <si>
    <t>19-01-23</t>
    <phoneticPr fontId="3"/>
  </si>
  <si>
    <t>19-01-24</t>
    <phoneticPr fontId="3"/>
  </si>
  <si>
    <t>19-01-29</t>
    <phoneticPr fontId="3"/>
  </si>
  <si>
    <t>19-01-28</t>
    <phoneticPr fontId="3"/>
  </si>
  <si>
    <t>生命保険料</t>
    <phoneticPr fontId="3"/>
  </si>
  <si>
    <t>地震保険料</t>
    <phoneticPr fontId="3"/>
  </si>
  <si>
    <t>検算Ｆ</t>
    <rPh sb="0" eb="2">
      <t>ケンザン</t>
    </rPh>
    <phoneticPr fontId="5"/>
  </si>
  <si>
    <t>譲渡所得等の金額</t>
    <rPh sb="0" eb="2">
      <t>ジョウト</t>
    </rPh>
    <rPh sb="2" eb="4">
      <t>ショトク</t>
    </rPh>
    <rPh sb="4" eb="5">
      <t>トウ</t>
    </rPh>
    <phoneticPr fontId="3"/>
  </si>
  <si>
    <t>58-10-19</t>
  </si>
  <si>
    <t>58-10-13</t>
  </si>
  <si>
    <t>58-10-16</t>
  </si>
  <si>
    <t>58-10-15</t>
  </si>
  <si>
    <t>58-10-18</t>
    <phoneticPr fontId="2"/>
  </si>
  <si>
    <t>配偶者控除</t>
    <rPh sb="0" eb="3">
      <t>ハイグウシャ</t>
    </rPh>
    <rPh sb="3" eb="5">
      <t>コウジョ</t>
    </rPh>
    <phoneticPr fontId="2"/>
  </si>
  <si>
    <t>等の金額に係るもの</t>
    <rPh sb="2" eb="4">
      <t>キンガク</t>
    </rPh>
    <rPh sb="5" eb="6">
      <t>カカ</t>
    </rPh>
    <phoneticPr fontId="2"/>
  </si>
  <si>
    <t>先物取引に係る雑所得</t>
    <rPh sb="5" eb="6">
      <t>カカ</t>
    </rPh>
    <phoneticPr fontId="2"/>
  </si>
  <si>
    <t>59-10-14</t>
    <phoneticPr fontId="2"/>
  </si>
  <si>
    <t>59-10-16</t>
    <phoneticPr fontId="2"/>
  </si>
  <si>
    <t>59-10-29</t>
  </si>
  <si>
    <t>59-10-30</t>
  </si>
  <si>
    <t>59-10-28</t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</si>
  <si>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</si>
  <si>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58-18-16</t>
  </si>
  <si>
    <t>58-18-15</t>
  </si>
  <si>
    <t>58-18-13</t>
  </si>
  <si>
    <t>譲渡所得等の金額</t>
    <rPh sb="0" eb="2">
      <t>ジョウト</t>
    </rPh>
    <rPh sb="2" eb="4">
      <t>ショトク</t>
    </rPh>
    <rPh sb="4" eb="5">
      <t>トウ</t>
    </rPh>
    <rPh sb="6" eb="8">
      <t>キンガク</t>
    </rPh>
    <phoneticPr fontId="2"/>
  </si>
  <si>
    <t>59-18-13</t>
  </si>
  <si>
    <t>59-18-21</t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</si>
  <si>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</si>
  <si>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譲渡所得金等の金額</t>
    <rPh sb="0" eb="2">
      <t>ジョウト</t>
    </rPh>
    <rPh sb="2" eb="4">
      <t>ショトク</t>
    </rPh>
    <rPh sb="4" eb="6">
      <t>キントウ</t>
    </rPh>
    <rPh sb="7" eb="9">
      <t>キンガク</t>
    </rPh>
    <phoneticPr fontId="3"/>
  </si>
  <si>
    <t>58-10-14</t>
    <phoneticPr fontId="3"/>
  </si>
  <si>
    <t>58-10-17</t>
    <phoneticPr fontId="3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</si>
  <si>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</si>
  <si>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所得等の金額に係るもの</t>
    <rPh sb="0" eb="2">
      <t>ショトク</t>
    </rPh>
    <rPh sb="2" eb="3">
      <t>トウ</t>
    </rPh>
    <phoneticPr fontId="3"/>
  </si>
  <si>
    <t>一般株式等に係る譲渡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</si>
  <si>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上場株式等に係る譲渡</t>
    <rPh sb="0" eb="2">
      <t>ジョウジョウ</t>
    </rPh>
    <rPh sb="2" eb="4">
      <t>カブシキ</t>
    </rPh>
    <rPh sb="4" eb="5">
      <t>トウ</t>
    </rPh>
    <rPh sb="6" eb="7">
      <t>カカ</t>
    </rPh>
    <rPh sb="8" eb="10">
      <t>ジョウト</t>
    </rPh>
    <phoneticPr fontId="2"/>
  </si>
  <si>
    <t>所得者の金額に係るもの</t>
    <rPh sb="0" eb="3">
      <t>ショトクシャ</t>
    </rPh>
    <rPh sb="4" eb="6">
      <t>キンガク</t>
    </rPh>
    <rPh sb="7" eb="8">
      <t>カカ</t>
    </rPh>
    <phoneticPr fontId="2"/>
  </si>
  <si>
    <t>59-10-17</t>
    <phoneticPr fontId="2"/>
  </si>
  <si>
    <t>59-10-18</t>
    <phoneticPr fontId="3"/>
  </si>
  <si>
    <t>59-10-22</t>
    <phoneticPr fontId="3"/>
  </si>
  <si>
    <t>59-10-23</t>
    <phoneticPr fontId="3"/>
  </si>
  <si>
    <t>59-10-24</t>
    <phoneticPr fontId="3"/>
  </si>
  <si>
    <t>59-10-25</t>
    <phoneticPr fontId="3"/>
  </si>
  <si>
    <t>59-10-26</t>
    <phoneticPr fontId="3"/>
  </si>
  <si>
    <t>59-10-27</t>
    <phoneticPr fontId="3"/>
  </si>
  <si>
    <t>12-10-28</t>
    <phoneticPr fontId="3"/>
  </si>
  <si>
    <t>59-10-21</t>
    <phoneticPr fontId="3"/>
  </si>
  <si>
    <t>59-10-31</t>
  </si>
  <si>
    <t>59-10-32</t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</si>
  <si>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</si>
  <si>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譲渡所得等分</t>
    <rPh sb="0" eb="2">
      <t>ジョウト</t>
    </rPh>
    <rPh sb="2" eb="4">
      <t>ショトク</t>
    </rPh>
    <rPh sb="4" eb="5">
      <t>ナド</t>
    </rPh>
    <rPh sb="5" eb="6">
      <t>ブン</t>
    </rPh>
    <phoneticPr fontId="3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</si>
  <si>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</si>
  <si>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58-18-14</t>
    <phoneticPr fontId="2"/>
  </si>
  <si>
    <t>58-18-17</t>
    <phoneticPr fontId="2"/>
  </si>
  <si>
    <t>58-18-24</t>
    <phoneticPr fontId="2"/>
  </si>
  <si>
    <t>一般株式等に係る譲渡</t>
    <rPh sb="0" eb="2">
      <t>イッパン</t>
    </rPh>
    <rPh sb="2" eb="5">
      <t>カブシキナド</t>
    </rPh>
    <rPh sb="6" eb="7">
      <t>カカワ</t>
    </rPh>
    <rPh sb="8" eb="10">
      <t>ジョウト</t>
    </rPh>
    <phoneticPr fontId="3"/>
  </si>
  <si>
    <t>所得等の金額に係るもの</t>
    <rPh sb="0" eb="2">
      <t>ショトク</t>
    </rPh>
    <rPh sb="2" eb="3">
      <t>トウ</t>
    </rPh>
    <rPh sb="4" eb="6">
      <t>キンガク</t>
    </rPh>
    <rPh sb="7" eb="8">
      <t>カカ</t>
    </rPh>
    <phoneticPr fontId="3"/>
  </si>
  <si>
    <t>上場株式等に係る譲渡</t>
    <rPh sb="0" eb="2">
      <t>ジョウジョウ</t>
    </rPh>
    <rPh sb="2" eb="5">
      <t>カブシキナド</t>
    </rPh>
    <rPh sb="6" eb="7">
      <t>カカワ</t>
    </rPh>
    <rPh sb="8" eb="10">
      <t>ジョウト</t>
    </rPh>
    <phoneticPr fontId="3"/>
  </si>
  <si>
    <t>59-18-14</t>
    <phoneticPr fontId="5"/>
  </si>
  <si>
    <t>59-18-15</t>
    <phoneticPr fontId="5"/>
  </si>
  <si>
    <t>59-18-16</t>
    <phoneticPr fontId="5"/>
  </si>
  <si>
    <t>59-18-17</t>
    <phoneticPr fontId="5"/>
  </si>
  <si>
    <t>59-18-18</t>
    <phoneticPr fontId="2"/>
  </si>
  <si>
    <t>59-18-22</t>
    <phoneticPr fontId="2"/>
  </si>
  <si>
    <t>59-18-23</t>
    <phoneticPr fontId="2"/>
  </si>
  <si>
    <t>59-18-24</t>
    <phoneticPr fontId="2"/>
  </si>
  <si>
    <t>59-18-25</t>
    <phoneticPr fontId="2"/>
  </si>
  <si>
    <t>59-18-26</t>
    <phoneticPr fontId="2"/>
  </si>
  <si>
    <t>59-18-27</t>
    <phoneticPr fontId="2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</si>
  <si>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</si>
  <si>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</si>
  <si>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</si>
  <si>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59-18-29</t>
    <phoneticPr fontId="2"/>
  </si>
  <si>
    <t>59-18-28</t>
    <phoneticPr fontId="2"/>
  </si>
  <si>
    <t>59-18-30</t>
    <phoneticPr fontId="2"/>
  </si>
  <si>
    <t>59-18-31</t>
    <phoneticPr fontId="2"/>
  </si>
  <si>
    <t>59-18-32</t>
    <phoneticPr fontId="2"/>
  </si>
  <si>
    <t>12-18-16</t>
    <phoneticPr fontId="3"/>
  </si>
  <si>
    <t>12-18-17</t>
    <phoneticPr fontId="3"/>
  </si>
  <si>
    <t>12-18-18</t>
    <phoneticPr fontId="3"/>
  </si>
  <si>
    <t>12-18-19</t>
    <phoneticPr fontId="3"/>
  </si>
  <si>
    <t>12-18-20</t>
    <phoneticPr fontId="3"/>
  </si>
  <si>
    <t>12-18-21</t>
    <phoneticPr fontId="3"/>
  </si>
  <si>
    <t>12-18-22</t>
    <phoneticPr fontId="3"/>
  </si>
  <si>
    <t>12-18-23</t>
    <phoneticPr fontId="3"/>
  </si>
  <si>
    <t>12-18-24</t>
    <phoneticPr fontId="3"/>
  </si>
  <si>
    <t>12-18-25</t>
    <phoneticPr fontId="3"/>
  </si>
  <si>
    <t>12-18-26</t>
    <phoneticPr fontId="3"/>
  </si>
  <si>
    <t>12-18-27</t>
    <phoneticPr fontId="2"/>
  </si>
  <si>
    <t>12-18-28</t>
    <phoneticPr fontId="2"/>
  </si>
  <si>
    <t>第１項第9号に</t>
    <phoneticPr fontId="2"/>
  </si>
  <si>
    <t>第１項第8号に</t>
    <phoneticPr fontId="2"/>
  </si>
  <si>
    <t>第１項第7号に</t>
    <phoneticPr fontId="2"/>
  </si>
  <si>
    <t>第１項第6号に</t>
    <phoneticPr fontId="2"/>
  </si>
  <si>
    <t>第１項第5号に</t>
    <phoneticPr fontId="2"/>
  </si>
  <si>
    <t>第１項第4号に</t>
    <phoneticPr fontId="2"/>
  </si>
  <si>
    <t>第１項第3号に</t>
    <phoneticPr fontId="2"/>
  </si>
  <si>
    <t>第１項第2号に</t>
    <phoneticPr fontId="2"/>
  </si>
  <si>
    <t>第１項第1号に</t>
    <phoneticPr fontId="2"/>
  </si>
  <si>
    <t>58-10-21</t>
    <phoneticPr fontId="2"/>
  </si>
  <si>
    <t>58-10-22</t>
    <phoneticPr fontId="2"/>
  </si>
  <si>
    <t>58-10-23</t>
    <phoneticPr fontId="2"/>
  </si>
  <si>
    <t>58-10-24</t>
    <phoneticPr fontId="2"/>
  </si>
  <si>
    <t>58-10-25</t>
    <phoneticPr fontId="2"/>
  </si>
  <si>
    <t>58-10-26</t>
    <phoneticPr fontId="2"/>
  </si>
  <si>
    <t>58-10-27</t>
    <phoneticPr fontId="2"/>
  </si>
  <si>
    <t>58-10-28</t>
    <phoneticPr fontId="2"/>
  </si>
  <si>
    <t>58-10-29</t>
    <phoneticPr fontId="2"/>
  </si>
  <si>
    <t>58-10-30</t>
    <phoneticPr fontId="2"/>
  </si>
  <si>
    <t>58-10-31</t>
    <phoneticPr fontId="2"/>
  </si>
  <si>
    <t>58-10-32</t>
    <phoneticPr fontId="2"/>
  </si>
  <si>
    <t>58-10-33</t>
    <phoneticPr fontId="2"/>
  </si>
  <si>
    <t>58-10-34</t>
    <phoneticPr fontId="2"/>
  </si>
  <si>
    <t>58-10-35</t>
    <phoneticPr fontId="2"/>
  </si>
  <si>
    <t>58-10-36</t>
    <phoneticPr fontId="2"/>
  </si>
  <si>
    <t>58-10-37</t>
    <phoneticPr fontId="2"/>
  </si>
  <si>
    <t>58-10-38</t>
    <phoneticPr fontId="2"/>
  </si>
  <si>
    <t>58-10-39</t>
    <phoneticPr fontId="2"/>
  </si>
  <si>
    <t>58-10-40</t>
    <phoneticPr fontId="2"/>
  </si>
  <si>
    <t>58-10-41</t>
    <phoneticPr fontId="2"/>
  </si>
  <si>
    <t>58-10-42</t>
    <phoneticPr fontId="2"/>
  </si>
  <si>
    <t>58-10-43</t>
    <phoneticPr fontId="2"/>
  </si>
  <si>
    <t>58-10-44</t>
    <phoneticPr fontId="2"/>
  </si>
  <si>
    <t>うちセルフ</t>
    <phoneticPr fontId="2"/>
  </si>
  <si>
    <t>メディケーション税制分</t>
    <rPh sb="8" eb="10">
      <t>ゼイセイ</t>
    </rPh>
    <rPh sb="10" eb="11">
      <t>ブン</t>
    </rPh>
    <phoneticPr fontId="2"/>
  </si>
  <si>
    <t>58-10-20</t>
    <phoneticPr fontId="2"/>
  </si>
  <si>
    <t>うちセルフメディ</t>
    <phoneticPr fontId="3"/>
  </si>
  <si>
    <t>ケーション税制分</t>
    <rPh sb="5" eb="7">
      <t>ゼイセイ</t>
    </rPh>
    <rPh sb="7" eb="8">
      <t>ブン</t>
    </rPh>
    <phoneticPr fontId="3"/>
  </si>
  <si>
    <t>19-01-02</t>
    <phoneticPr fontId="3"/>
  </si>
  <si>
    <t>19-01-03</t>
    <phoneticPr fontId="3"/>
  </si>
  <si>
    <t>19-01-04</t>
    <phoneticPr fontId="3"/>
  </si>
  <si>
    <t>19-01-05</t>
    <phoneticPr fontId="3"/>
  </si>
  <si>
    <t>19-01-06</t>
    <phoneticPr fontId="3"/>
  </si>
  <si>
    <t>19-01-07</t>
    <phoneticPr fontId="3"/>
  </si>
  <si>
    <t>19-01-08</t>
    <phoneticPr fontId="3"/>
  </si>
  <si>
    <t>19-01-09</t>
    <phoneticPr fontId="3"/>
  </si>
  <si>
    <t>19-01-10</t>
    <phoneticPr fontId="3"/>
  </si>
  <si>
    <t>19-01-11</t>
    <phoneticPr fontId="3"/>
  </si>
  <si>
    <t>19-01-12</t>
    <phoneticPr fontId="3"/>
  </si>
  <si>
    <t>19-01-13</t>
    <phoneticPr fontId="3"/>
  </si>
  <si>
    <t>19-01-16</t>
    <phoneticPr fontId="3"/>
  </si>
  <si>
    <t>19-01-20</t>
    <phoneticPr fontId="3"/>
  </si>
  <si>
    <t>19-01-21</t>
    <phoneticPr fontId="3"/>
  </si>
  <si>
    <t>19-01-25</t>
    <phoneticPr fontId="3"/>
  </si>
  <si>
    <t>19-01-30</t>
    <phoneticPr fontId="3"/>
  </si>
  <si>
    <t>19-01-34</t>
    <phoneticPr fontId="3"/>
  </si>
  <si>
    <t>19-01-33</t>
    <phoneticPr fontId="3"/>
  </si>
  <si>
    <t>19-01-37</t>
    <phoneticPr fontId="3"/>
  </si>
  <si>
    <t>19-01-36</t>
    <phoneticPr fontId="3"/>
  </si>
  <si>
    <t>19-01-38</t>
    <phoneticPr fontId="3"/>
  </si>
  <si>
    <t>19-01-39</t>
    <phoneticPr fontId="3"/>
  </si>
  <si>
    <t>19-01-40</t>
    <phoneticPr fontId="3"/>
  </si>
  <si>
    <t>19-01-41</t>
    <phoneticPr fontId="3"/>
  </si>
  <si>
    <t>19-01-42</t>
    <phoneticPr fontId="3"/>
  </si>
  <si>
    <t>19-01-43</t>
    <phoneticPr fontId="3"/>
  </si>
  <si>
    <t>19-01-44</t>
    <phoneticPr fontId="3"/>
  </si>
  <si>
    <t>19-01-45</t>
    <phoneticPr fontId="3"/>
  </si>
  <si>
    <t>19-01-46</t>
    <phoneticPr fontId="3"/>
  </si>
  <si>
    <t>19-01-47</t>
    <phoneticPr fontId="3"/>
  </si>
  <si>
    <t>19-01-48</t>
    <phoneticPr fontId="3"/>
  </si>
  <si>
    <t>うちセルフメディ</t>
    <phoneticPr fontId="2"/>
  </si>
  <si>
    <t>ケーション税制分</t>
    <rPh sb="5" eb="7">
      <t>ゼイセイ</t>
    </rPh>
    <rPh sb="7" eb="8">
      <t>ブン</t>
    </rPh>
    <phoneticPr fontId="2"/>
  </si>
  <si>
    <t>58-18-19</t>
    <phoneticPr fontId="2"/>
  </si>
  <si>
    <t>58-18-20</t>
    <phoneticPr fontId="2"/>
  </si>
  <si>
    <t>58-18-21</t>
    <phoneticPr fontId="2"/>
  </si>
  <si>
    <t>58-18-22</t>
    <phoneticPr fontId="2"/>
  </si>
  <si>
    <t>58-18-23</t>
    <phoneticPr fontId="2"/>
  </si>
  <si>
    <t>58-18-25</t>
    <phoneticPr fontId="2"/>
  </si>
  <si>
    <t>58-18-26</t>
    <phoneticPr fontId="2"/>
  </si>
  <si>
    <t>58-18-27</t>
    <phoneticPr fontId="2"/>
  </si>
  <si>
    <t>58-18-28</t>
    <phoneticPr fontId="2"/>
  </si>
  <si>
    <t>58-18-29</t>
    <phoneticPr fontId="2"/>
  </si>
  <si>
    <t>58-18-30</t>
    <phoneticPr fontId="2"/>
  </si>
  <si>
    <t>58-18-31</t>
    <phoneticPr fontId="2"/>
  </si>
  <si>
    <t>58-18-32</t>
    <phoneticPr fontId="2"/>
  </si>
  <si>
    <t>58-18-33</t>
    <phoneticPr fontId="2"/>
  </si>
  <si>
    <t>58-18-34</t>
    <phoneticPr fontId="2"/>
  </si>
  <si>
    <t>58-18-35</t>
    <phoneticPr fontId="2"/>
  </si>
  <si>
    <t>58-18-36</t>
    <phoneticPr fontId="2"/>
  </si>
  <si>
    <t>58-18-37</t>
    <phoneticPr fontId="2"/>
  </si>
  <si>
    <t>58-18-38</t>
    <phoneticPr fontId="2"/>
  </si>
  <si>
    <t>58-18-39</t>
    <phoneticPr fontId="2"/>
  </si>
  <si>
    <t>58-18-40</t>
    <phoneticPr fontId="2"/>
  </si>
  <si>
    <t>58-18-41</t>
    <phoneticPr fontId="2"/>
  </si>
  <si>
    <t>58-18-42</t>
    <phoneticPr fontId="2"/>
  </si>
  <si>
    <t>58-18-43</t>
    <phoneticPr fontId="2"/>
  </si>
  <si>
    <t>58-18-44</t>
    <phoneticPr fontId="2"/>
  </si>
  <si>
    <t>税額控除額</t>
    <rPh sb="0" eb="2">
      <t>ゼイガク</t>
    </rPh>
    <rPh sb="2" eb="5">
      <t>コウジョガク</t>
    </rPh>
    <phoneticPr fontId="2"/>
  </si>
  <si>
    <t>特定寄附金</t>
    <rPh sb="0" eb="2">
      <t>トクテイ</t>
    </rPh>
    <rPh sb="2" eb="5">
      <t>キフキン</t>
    </rPh>
    <phoneticPr fontId="2"/>
  </si>
  <si>
    <t>32-01-06</t>
    <phoneticPr fontId="2"/>
  </si>
  <si>
    <t>特定寄附金税額</t>
    <rPh sb="0" eb="2">
      <t>トクテイ</t>
    </rPh>
    <rPh sb="2" eb="5">
      <t>キフキン</t>
    </rPh>
    <rPh sb="5" eb="7">
      <t>ゼイガク</t>
    </rPh>
    <phoneticPr fontId="2"/>
  </si>
  <si>
    <t>控除の適用を</t>
    <rPh sb="0" eb="2">
      <t>コウジョ</t>
    </rPh>
    <rPh sb="3" eb="5">
      <t>テキヨウ</t>
    </rPh>
    <phoneticPr fontId="2"/>
  </si>
  <si>
    <t>受けた法人数</t>
    <rPh sb="0" eb="1">
      <t>ウ</t>
    </rPh>
    <rPh sb="3" eb="6">
      <t>ホウジンスウ</t>
    </rPh>
    <phoneticPr fontId="2"/>
  </si>
  <si>
    <t>32-01-15</t>
    <phoneticPr fontId="2"/>
  </si>
  <si>
    <t>寄附件数</t>
    <rPh sb="0" eb="2">
      <t>キフ</t>
    </rPh>
    <rPh sb="2" eb="4">
      <t>ケンスウ</t>
    </rPh>
    <phoneticPr fontId="2"/>
  </si>
  <si>
    <t>特定寄附金の額</t>
    <rPh sb="0" eb="2">
      <t>トクテイ</t>
    </rPh>
    <rPh sb="2" eb="5">
      <t>キフキン</t>
    </rPh>
    <rPh sb="6" eb="7">
      <t>ガク</t>
    </rPh>
    <phoneticPr fontId="2"/>
  </si>
  <si>
    <t>(単位：人、千円）</t>
    <phoneticPr fontId="2"/>
  </si>
  <si>
    <t>(単位：人、千円）</t>
    <phoneticPr fontId="2"/>
  </si>
  <si>
    <t>法人税割額</t>
    <rPh sb="0" eb="3">
      <t>ホウジンゼイ</t>
    </rPh>
    <rPh sb="3" eb="4">
      <t>ワ</t>
    </rPh>
    <rPh sb="4" eb="5">
      <t>ガク</t>
    </rPh>
    <phoneticPr fontId="2"/>
  </si>
  <si>
    <t>（その２）</t>
    <phoneticPr fontId="2"/>
  </si>
  <si>
    <t>第２　市町村民税　（令和元年度市町村税課税状況等の調）</t>
    <rPh sb="10" eb="12">
      <t>レイワ</t>
    </rPh>
    <rPh sb="12" eb="13">
      <t>モト</t>
    </rPh>
    <rPh sb="18" eb="19">
      <t>ゼイ</t>
    </rPh>
    <phoneticPr fontId="2"/>
  </si>
  <si>
    <t>外国関係会社に係る控除対象</t>
    <rPh sb="0" eb="2">
      <t>ガイコク</t>
    </rPh>
    <rPh sb="2" eb="4">
      <t>カンケイ</t>
    </rPh>
    <rPh sb="4" eb="6">
      <t>カイシャ</t>
    </rPh>
    <rPh sb="7" eb="8">
      <t>カカ</t>
    </rPh>
    <phoneticPr fontId="2"/>
  </si>
  <si>
    <t>所得税額等相当額又は個別控除</t>
    <rPh sb="8" eb="9">
      <t>マタ</t>
    </rPh>
    <rPh sb="10" eb="12">
      <t>コベツ</t>
    </rPh>
    <rPh sb="12" eb="14">
      <t>コウジョ</t>
    </rPh>
    <phoneticPr fontId="2"/>
  </si>
  <si>
    <t>対象所得税額等相当額の控除額</t>
    <rPh sb="0" eb="2">
      <t>タイショウ</t>
    </rPh>
    <rPh sb="2" eb="5">
      <t>ショトクゼイ</t>
    </rPh>
    <rPh sb="5" eb="7">
      <t>ガクナド</t>
    </rPh>
    <rPh sb="7" eb="9">
      <t>ソウトウ</t>
    </rPh>
    <rPh sb="9" eb="10">
      <t>ガク</t>
    </rPh>
    <rPh sb="11" eb="13">
      <t>コウジョ</t>
    </rPh>
    <rPh sb="13" eb="14">
      <t>ガク</t>
    </rPh>
    <phoneticPr fontId="2"/>
  </si>
  <si>
    <t>32-01-07</t>
    <phoneticPr fontId="2"/>
  </si>
  <si>
    <t>32-01-09</t>
    <phoneticPr fontId="2"/>
  </si>
  <si>
    <t>32-01-10</t>
    <phoneticPr fontId="2"/>
  </si>
  <si>
    <t>32-01-11</t>
    <phoneticPr fontId="2"/>
  </si>
  <si>
    <t>32-01-12</t>
    <phoneticPr fontId="2"/>
  </si>
  <si>
    <t>32-01-13</t>
    <phoneticPr fontId="2"/>
  </si>
  <si>
    <t>32-01-14</t>
    <phoneticPr fontId="2"/>
  </si>
  <si>
    <t>32-01-16</t>
    <phoneticPr fontId="2"/>
  </si>
  <si>
    <t>第１３表  令和元（2019）年度市町村民税の特別徴収義務者等及び特別徴収税額（年金特徴に係る分）</t>
    <rPh sb="6" eb="8">
      <t>レイワ</t>
    </rPh>
    <rPh sb="8" eb="9">
      <t>モト</t>
    </rPh>
    <rPh sb="30" eb="31">
      <t>トウ</t>
    </rPh>
    <rPh sb="40" eb="42">
      <t>ネンキン</t>
    </rPh>
    <rPh sb="42" eb="44">
      <t>トクチョウ</t>
    </rPh>
    <rPh sb="45" eb="46">
      <t>カカ</t>
    </rPh>
    <rPh sb="47" eb="48">
      <t>ブン</t>
    </rPh>
    <phoneticPr fontId="3"/>
  </si>
  <si>
    <t>昨年度数値</t>
    <rPh sb="0" eb="3">
      <t>サクネンド</t>
    </rPh>
    <rPh sb="3" eb="5">
      <t>スウチ</t>
    </rPh>
    <phoneticPr fontId="2"/>
  </si>
  <si>
    <t>割合</t>
    <rPh sb="0" eb="2">
      <t>ワリアイ</t>
    </rPh>
    <phoneticPr fontId="2"/>
  </si>
  <si>
    <t>第１１表  令和２（2020）年度市町村民税等の納税義務者等</t>
    <rPh sb="6" eb="8">
      <t>レイワ</t>
    </rPh>
    <rPh sb="29" eb="30">
      <t>トウ</t>
    </rPh>
    <phoneticPr fontId="2"/>
  </si>
  <si>
    <t>第１２表  令和２（2020）年度個人の市町村民税の納税義務者等</t>
    <rPh sb="6" eb="8">
      <t>レイワ</t>
    </rPh>
    <rPh sb="15" eb="16">
      <t>ネン</t>
    </rPh>
    <rPh sb="31" eb="32">
      <t>トウ</t>
    </rPh>
    <phoneticPr fontId="4"/>
  </si>
  <si>
    <t>昨年度数値</t>
    <rPh sb="0" eb="5">
      <t>サクネンドスウチ</t>
    </rPh>
    <phoneticPr fontId="4"/>
  </si>
  <si>
    <t>割合</t>
    <rPh sb="0" eb="2">
      <t>ワリアイ</t>
    </rPh>
    <phoneticPr fontId="4"/>
  </si>
  <si>
    <t>第１３表  令和２（2020）年度市町村民税の特別徴収義務者等及び特別徴収税額（給与特徴に係る分）</t>
    <rPh sb="6" eb="8">
      <t>レイワ</t>
    </rPh>
    <rPh sb="30" eb="31">
      <t>トウ</t>
    </rPh>
    <rPh sb="40" eb="42">
      <t>キュウヨ</t>
    </rPh>
    <rPh sb="42" eb="44">
      <t>トクチョウ</t>
    </rPh>
    <rPh sb="45" eb="46">
      <t>カカ</t>
    </rPh>
    <rPh sb="47" eb="48">
      <t>ブン</t>
    </rPh>
    <phoneticPr fontId="3"/>
  </si>
  <si>
    <t>昨年度数値</t>
    <rPh sb="0" eb="5">
      <t>サクネンドスウチ</t>
    </rPh>
    <phoneticPr fontId="3"/>
  </si>
  <si>
    <t>前年度比較</t>
    <rPh sb="0" eb="3">
      <t>ゼンネンド</t>
    </rPh>
    <rPh sb="3" eb="5">
      <t>ヒカク</t>
    </rPh>
    <phoneticPr fontId="3"/>
  </si>
  <si>
    <t>第１４表  令和２（2020）年度分市町村民税の所得割額等</t>
    <rPh sb="6" eb="8">
      <t>レイワ</t>
    </rPh>
    <rPh sb="17" eb="18">
      <t>ブン</t>
    </rPh>
    <rPh sb="18" eb="20">
      <t>シチョウ</t>
    </rPh>
    <rPh sb="20" eb="21">
      <t>ソン</t>
    </rPh>
    <phoneticPr fontId="3"/>
  </si>
  <si>
    <t>割合</t>
    <rPh sb="0" eb="2">
      <t>ワリアイ</t>
    </rPh>
    <phoneticPr fontId="3"/>
  </si>
  <si>
    <t>第１４表  令和２（2020）年度分市町村民税の所得割額等</t>
    <rPh sb="6" eb="8">
      <t>レイワ</t>
    </rPh>
    <rPh sb="15" eb="16">
      <t>ネン</t>
    </rPh>
    <rPh sb="17" eb="18">
      <t>ブン</t>
    </rPh>
    <phoneticPr fontId="2"/>
  </si>
  <si>
    <t>昨年度数値</t>
    <rPh sb="0" eb="5">
      <t>サクネンドスウチ</t>
    </rPh>
    <phoneticPr fontId="2"/>
  </si>
  <si>
    <t>割合</t>
    <rPh sb="0" eb="2">
      <t>ワリアイ</t>
    </rPh>
    <phoneticPr fontId="2"/>
  </si>
  <si>
    <t>第１４表 　令和２（2020）年度分市町村民税の所得割額等</t>
    <rPh sb="6" eb="8">
      <t>レイワ</t>
    </rPh>
    <rPh sb="17" eb="18">
      <t>ブン</t>
    </rPh>
    <rPh sb="18" eb="20">
      <t>シチョウ</t>
    </rPh>
    <rPh sb="20" eb="21">
      <t>ソン</t>
    </rPh>
    <phoneticPr fontId="3"/>
  </si>
  <si>
    <t>昨年度数値</t>
    <rPh sb="0" eb="5">
      <t>サクネンドスウチ</t>
    </rPh>
    <phoneticPr fontId="3"/>
  </si>
  <si>
    <t>割合</t>
    <rPh sb="0" eb="2">
      <t>ワリアイ</t>
    </rPh>
    <phoneticPr fontId="3"/>
  </si>
  <si>
    <t>第１５表  令和２（2020）年度分に係る所得控除等の人員等</t>
    <rPh sb="6" eb="8">
      <t>レイワ</t>
    </rPh>
    <phoneticPr fontId="3"/>
  </si>
  <si>
    <t>第１６表  令和２（2020）年度青色申告者及び事業専従者</t>
    <rPh sb="6" eb="8">
      <t>レイワ</t>
    </rPh>
    <phoneticPr fontId="3"/>
  </si>
  <si>
    <t>第１７表  令和2（2020）年度分県民税の所得割額等</t>
    <rPh sb="6" eb="8">
      <t>レイワ</t>
    </rPh>
    <rPh sb="17" eb="18">
      <t>ブン</t>
    </rPh>
    <phoneticPr fontId="2"/>
  </si>
  <si>
    <t>昨年度数値</t>
    <rPh sb="0" eb="3">
      <t>サクネンド</t>
    </rPh>
    <rPh sb="3" eb="5">
      <t>スウチ</t>
    </rPh>
    <phoneticPr fontId="2"/>
  </si>
  <si>
    <t>割合</t>
    <rPh sb="0" eb="2">
      <t>ワリアイ</t>
    </rPh>
    <phoneticPr fontId="2"/>
  </si>
  <si>
    <t>第１７表  令和２（2020）年度分県民税の所得割額等</t>
    <rPh sb="6" eb="8">
      <t>レイワ</t>
    </rPh>
    <rPh sb="17" eb="18">
      <t>ブン</t>
    </rPh>
    <phoneticPr fontId="2"/>
  </si>
  <si>
    <t>昨年度数値</t>
    <rPh sb="0" eb="5">
      <t>サクネンドスウチ</t>
    </rPh>
    <phoneticPr fontId="2"/>
  </si>
  <si>
    <t>第１７表  令和２（2020）年度分県民税の所得割額等</t>
    <rPh sb="6" eb="8">
      <t>レイワ</t>
    </rPh>
    <rPh sb="17" eb="18">
      <t>ブン</t>
    </rPh>
    <phoneticPr fontId="5"/>
  </si>
  <si>
    <t>昨年度数値</t>
    <rPh sb="0" eb="5">
      <t>サクネンドスウチ</t>
    </rPh>
    <phoneticPr fontId="5"/>
  </si>
  <si>
    <t>割合</t>
    <rPh sb="0" eb="2">
      <t>ワリアイ</t>
    </rPh>
    <phoneticPr fontId="5"/>
  </si>
  <si>
    <t>昨年度数値</t>
    <rPh sb="0" eb="3">
      <t>サクネンド</t>
    </rPh>
    <rPh sb="3" eb="5">
      <t>スウチ</t>
    </rPh>
    <phoneticPr fontId="2"/>
  </si>
  <si>
    <t>割合</t>
    <rPh sb="0" eb="2">
      <t>ワリアイ</t>
    </rPh>
    <phoneticPr fontId="2"/>
  </si>
  <si>
    <t>第１８表  令和元（2019）年度市町村民税の法人税割額及び法人均等割額</t>
    <rPh sb="6" eb="8">
      <t>レイワ</t>
    </rPh>
    <rPh sb="8" eb="9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</si>
</sst>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;[Red]\-#,##0.00\ "/>
    <numFmt numFmtId="177" formatCode="#,##0.0_ ;[Red]\-#,##0.0\ "/>
  </numFmts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5"/>
      <color indexed="12"/>
      <name val="ＭＳ Ｐ明朝"/>
      <family val="1"/>
      <charset val="128"/>
    </font>
    <font>
      <sz val="15"/>
      <color indexed="21"/>
      <name val="ＭＳ Ｐ明朝"/>
      <family val="1"/>
      <charset val="128"/>
    </font>
    <font>
      <u/>
      <sz val="12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u/>
      <sz val="15"/>
      <name val="ＭＳ 明朝"/>
      <family val="1"/>
      <charset val="128"/>
    </font>
    <font>
      <sz val="12"/>
      <name val="ＭＳ 明朝"/>
      <family val="1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30">
    <xf numFmtId="0" fontId="0" fillId="0" borderId="0" xfId="0"/>
    <xf numFmtId="38" fontId="7" fillId="0" borderId="0" xfId="1" applyFont="1" applyAlignment="1">
      <alignment vertical="center"/>
    </xf>
    <xf numFmtId="49" fontId="7" fillId="0" borderId="7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14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7" xfId="1" applyNumberFormat="1" applyFont="1" applyBorder="1" applyAlignment="1">
      <alignment horizontal="center"/>
    </xf>
    <xf numFmtId="38" fontId="7" fillId="0" borderId="0" xfId="1" applyFont="1" applyAlignment="1" applyProtection="1">
      <alignment vertical="center"/>
    </xf>
    <xf numFmtId="38" fontId="9" fillId="0" borderId="0" xfId="1" applyFont="1" applyAlignment="1" applyProtection="1">
      <alignment vertical="center"/>
    </xf>
    <xf numFmtId="38" fontId="7" fillId="0" borderId="0" xfId="1" applyFont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0" borderId="23" xfId="1" applyFont="1" applyBorder="1" applyAlignment="1" applyProtection="1">
      <alignment horizontal="centerContinuous" vertical="center"/>
    </xf>
    <xf numFmtId="38" fontId="7" fillId="0" borderId="24" xfId="1" applyFont="1" applyBorder="1" applyAlignment="1" applyProtection="1">
      <alignment horizontal="centerContinuous" vertical="center"/>
    </xf>
    <xf numFmtId="38" fontId="7" fillId="0" borderId="25" xfId="1" applyFont="1" applyBorder="1" applyAlignment="1" applyProtection="1">
      <alignment horizontal="centerContinuous" vertical="center"/>
    </xf>
    <xf numFmtId="38" fontId="7" fillId="0" borderId="26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4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vertical="center"/>
    </xf>
    <xf numFmtId="38" fontId="7" fillId="0" borderId="26" xfId="1" applyFont="1" applyBorder="1" applyAlignment="1" applyProtection="1">
      <alignment horizontal="centerContinuous" vertical="center"/>
    </xf>
    <xf numFmtId="38" fontId="7" fillId="0" borderId="5" xfId="1" applyFont="1" applyBorder="1" applyAlignment="1">
      <alignment horizontal="center"/>
    </xf>
    <xf numFmtId="38" fontId="7" fillId="0" borderId="29" xfId="1" applyFont="1" applyBorder="1" applyAlignment="1">
      <alignment horizontal="center"/>
    </xf>
    <xf numFmtId="38" fontId="7" fillId="0" borderId="33" xfId="1" applyFont="1" applyBorder="1" applyAlignment="1">
      <alignment horizontal="center"/>
    </xf>
    <xf numFmtId="38" fontId="7" fillId="0" borderId="4" xfId="1" applyFont="1" applyBorder="1" applyAlignment="1">
      <alignment horizontal="center"/>
    </xf>
    <xf numFmtId="38" fontId="7" fillId="0" borderId="0" xfId="1" applyFont="1" applyBorder="1" applyAlignment="1" applyProtection="1">
      <alignment horizontal="center"/>
    </xf>
    <xf numFmtId="38" fontId="7" fillId="0" borderId="4" xfId="1" applyFont="1" applyBorder="1" applyAlignment="1" applyProtection="1">
      <alignment horizontal="center"/>
    </xf>
    <xf numFmtId="38" fontId="7" fillId="0" borderId="5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38" xfId="1" applyFont="1" applyBorder="1" applyAlignment="1">
      <alignment horizontal="center" vertical="center"/>
    </xf>
    <xf numFmtId="38" fontId="7" fillId="0" borderId="41" xfId="1" applyFont="1" applyBorder="1" applyAlignment="1">
      <alignment vertical="center"/>
    </xf>
    <xf numFmtId="38" fontId="7" fillId="0" borderId="45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54" xfId="1" applyFont="1" applyFill="1" applyBorder="1" applyAlignment="1">
      <alignment horizontal="right" wrapText="1"/>
    </xf>
    <xf numFmtId="38" fontId="7" fillId="0" borderId="58" xfId="1" applyFont="1" applyBorder="1" applyAlignment="1">
      <alignment vertical="center"/>
    </xf>
    <xf numFmtId="38" fontId="7" fillId="0" borderId="59" xfId="1" applyFont="1" applyBorder="1" applyAlignment="1">
      <alignment vertical="center"/>
    </xf>
    <xf numFmtId="38" fontId="7" fillId="0" borderId="60" xfId="1" applyFont="1" applyBorder="1" applyAlignment="1">
      <alignment vertical="center"/>
    </xf>
    <xf numFmtId="38" fontId="7" fillId="0" borderId="0" xfId="1" applyFont="1" applyAlignment="1" applyProtection="1">
      <alignment horizontal="center"/>
    </xf>
    <xf numFmtId="38" fontId="7" fillId="0" borderId="0" xfId="1" applyFont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69" xfId="1" applyFont="1" applyBorder="1" applyAlignment="1">
      <alignment horizontal="centerContinuous" vertical="center"/>
    </xf>
    <xf numFmtId="38" fontId="7" fillId="0" borderId="5" xfId="1" applyFont="1" applyBorder="1" applyAlignment="1">
      <alignment vertical="center"/>
    </xf>
    <xf numFmtId="38" fontId="7" fillId="0" borderId="33" xfId="1" applyFont="1" applyBorder="1" applyAlignment="1">
      <alignment horizontal="center" vertical="center"/>
    </xf>
    <xf numFmtId="38" fontId="7" fillId="0" borderId="69" xfId="1" applyFont="1" applyBorder="1" applyAlignment="1">
      <alignment horizontal="center" vertical="center"/>
    </xf>
    <xf numFmtId="38" fontId="7" fillId="0" borderId="30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/>
    </xf>
    <xf numFmtId="38" fontId="7" fillId="0" borderId="87" xfId="1" applyFont="1" applyBorder="1" applyAlignment="1" applyProtection="1">
      <alignment horizontal="centerContinuous" vertical="center"/>
    </xf>
    <xf numFmtId="38" fontId="7" fillId="0" borderId="25" xfId="1" applyFont="1" applyBorder="1" applyAlignment="1">
      <alignment horizontal="centerContinuous" vertical="center"/>
    </xf>
    <xf numFmtId="38" fontId="7" fillId="0" borderId="29" xfId="1" applyFont="1" applyBorder="1" applyAlignment="1" applyProtection="1">
      <alignment horizontal="center" vertical="center"/>
    </xf>
    <xf numFmtId="38" fontId="7" fillId="0" borderId="33" xfId="1" applyFont="1" applyBorder="1" applyAlignment="1" applyProtection="1">
      <alignment horizontal="center" vertical="center"/>
    </xf>
    <xf numFmtId="38" fontId="7" fillId="0" borderId="88" xfId="1" applyFont="1" applyBorder="1" applyAlignment="1">
      <alignment horizontal="center" vertical="center"/>
    </xf>
    <xf numFmtId="38" fontId="7" fillId="0" borderId="76" xfId="1" applyFont="1" applyBorder="1" applyAlignment="1">
      <alignment vertical="center"/>
    </xf>
    <xf numFmtId="38" fontId="7" fillId="0" borderId="38" xfId="1" applyFont="1" applyBorder="1" applyAlignment="1">
      <alignment horizontal="center"/>
    </xf>
    <xf numFmtId="38" fontId="7" fillId="0" borderId="30" xfId="1" applyFont="1" applyBorder="1" applyAlignment="1">
      <alignment horizontal="center"/>
    </xf>
    <xf numFmtId="38" fontId="7" fillId="0" borderId="91" xfId="1" applyFont="1" applyBorder="1" applyAlignment="1">
      <alignment horizontal="center" vertical="center"/>
    </xf>
    <xf numFmtId="38" fontId="7" fillId="0" borderId="91" xfId="1" applyFont="1" applyBorder="1" applyAlignment="1">
      <alignment horizontal="center"/>
    </xf>
    <xf numFmtId="38" fontId="7" fillId="0" borderId="33" xfId="1" applyFont="1" applyBorder="1" applyAlignment="1" applyProtection="1">
      <alignment vertical="center"/>
    </xf>
    <xf numFmtId="38" fontId="7" fillId="0" borderId="38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94" xfId="1" applyFont="1" applyFill="1" applyBorder="1" applyAlignment="1">
      <alignment horizontal="right" wrapText="1"/>
    </xf>
    <xf numFmtId="38" fontId="7" fillId="0" borderId="95" xfId="1" applyFont="1" applyFill="1" applyBorder="1" applyAlignment="1">
      <alignment horizontal="right" wrapText="1"/>
    </xf>
    <xf numFmtId="38" fontId="7" fillId="0" borderId="96" xfId="1" applyFont="1" applyFill="1" applyBorder="1" applyAlignment="1">
      <alignment horizontal="right" wrapText="1"/>
    </xf>
    <xf numFmtId="38" fontId="7" fillId="0" borderId="97" xfId="1" applyFont="1" applyFill="1" applyBorder="1" applyAlignment="1">
      <alignment horizontal="right" wrapText="1"/>
    </xf>
    <xf numFmtId="38" fontId="7" fillId="0" borderId="98" xfId="1" applyFont="1" applyBorder="1" applyAlignment="1" applyProtection="1">
      <alignment horizontal="centerContinuous" vertical="center"/>
    </xf>
    <xf numFmtId="38" fontId="7" fillId="0" borderId="23" xfId="1" applyFont="1" applyBorder="1" applyAlignment="1">
      <alignment horizontal="centerContinuous" vertical="center"/>
    </xf>
    <xf numFmtId="38" fontId="7" fillId="0" borderId="76" xfId="1" applyFont="1" applyBorder="1" applyAlignment="1" applyProtection="1">
      <alignment horizontal="center" vertical="center"/>
    </xf>
    <xf numFmtId="38" fontId="7" fillId="0" borderId="4" xfId="1" applyFont="1" applyBorder="1" applyAlignment="1" applyProtection="1">
      <alignment vertical="center"/>
    </xf>
    <xf numFmtId="38" fontId="7" fillId="0" borderId="82" xfId="1" applyFont="1" applyBorder="1" applyAlignment="1" applyProtection="1">
      <alignment horizontal="center" vertical="center"/>
    </xf>
    <xf numFmtId="38" fontId="7" fillId="0" borderId="91" xfId="1" applyFont="1" applyBorder="1" applyAlignment="1" applyProtection="1">
      <alignment horizontal="center" vertical="center"/>
    </xf>
    <xf numFmtId="38" fontId="7" fillId="0" borderId="104" xfId="1" applyFont="1" applyBorder="1" applyAlignment="1">
      <alignment horizontal="center" vertical="center"/>
    </xf>
    <xf numFmtId="38" fontId="7" fillId="0" borderId="76" xfId="1" applyFont="1" applyBorder="1" applyAlignment="1">
      <alignment horizontal="center"/>
    </xf>
    <xf numFmtId="38" fontId="7" fillId="0" borderId="70" xfId="1" applyFont="1" applyBorder="1" applyAlignment="1">
      <alignment horizontal="center" vertical="center"/>
    </xf>
    <xf numFmtId="38" fontId="7" fillId="0" borderId="108" xfId="1" applyFont="1" applyBorder="1" applyAlignment="1">
      <alignment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80" xfId="1" applyFont="1" applyBorder="1" applyAlignment="1" applyProtection="1">
      <alignment horizontal="distributed" vertical="center"/>
    </xf>
    <xf numFmtId="38" fontId="7" fillId="0" borderId="114" xfId="1" applyFont="1" applyBorder="1" applyAlignment="1">
      <alignment vertical="center"/>
    </xf>
    <xf numFmtId="38" fontId="7" fillId="0" borderId="115" xfId="1" applyFont="1" applyBorder="1" applyAlignment="1" applyProtection="1">
      <alignment horizontal="distributed" vertical="center"/>
    </xf>
    <xf numFmtId="38" fontId="7" fillId="0" borderId="36" xfId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22" xfId="1" applyFont="1" applyBorder="1" applyAlignment="1">
      <alignment horizontal="centerContinuous" vertical="center"/>
    </xf>
    <xf numFmtId="38" fontId="7" fillId="0" borderId="69" xfId="1" applyFont="1" applyBorder="1" applyAlignment="1">
      <alignment vertical="center"/>
    </xf>
    <xf numFmtId="38" fontId="7" fillId="0" borderId="82" xfId="1" applyFont="1" applyBorder="1" applyAlignment="1" applyProtection="1">
      <alignment horizontal="distributed" vertical="center"/>
    </xf>
    <xf numFmtId="38" fontId="7" fillId="0" borderId="4" xfId="1" applyFont="1" applyBorder="1" applyAlignment="1">
      <alignment vertical="center"/>
    </xf>
    <xf numFmtId="38" fontId="17" fillId="0" borderId="4" xfId="1" applyFont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center" vertical="center"/>
    </xf>
    <xf numFmtId="38" fontId="7" fillId="0" borderId="116" xfId="1" applyFont="1" applyBorder="1" applyAlignment="1" applyProtection="1">
      <alignment horizontal="centerContinuous" vertical="center"/>
    </xf>
    <xf numFmtId="38" fontId="7" fillId="0" borderId="113" xfId="1" applyFont="1" applyBorder="1" applyAlignment="1" applyProtection="1">
      <alignment horizontal="distributed" vertical="center"/>
    </xf>
    <xf numFmtId="38" fontId="7" fillId="0" borderId="76" xfId="1" applyFont="1" applyBorder="1" applyAlignment="1" applyProtection="1">
      <alignment horizontal="center"/>
    </xf>
    <xf numFmtId="38" fontId="7" fillId="0" borderId="117" xfId="1" applyFont="1" applyFill="1" applyBorder="1" applyAlignment="1">
      <alignment horizontal="right" wrapText="1"/>
    </xf>
    <xf numFmtId="38" fontId="7" fillId="0" borderId="118" xfId="1" applyFont="1" applyBorder="1" applyAlignment="1">
      <alignment vertical="center"/>
    </xf>
    <xf numFmtId="38" fontId="7" fillId="0" borderId="121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horizontal="centerContinuous" vertical="center"/>
    </xf>
    <xf numFmtId="38" fontId="7" fillId="0" borderId="122" xfId="1" applyFont="1" applyBorder="1" applyAlignment="1">
      <alignment vertical="center"/>
    </xf>
    <xf numFmtId="38" fontId="7" fillId="0" borderId="123" xfId="1" applyFont="1" applyBorder="1" applyAlignment="1">
      <alignment vertical="center"/>
    </xf>
    <xf numFmtId="38" fontId="7" fillId="0" borderId="124" xfId="1" applyFont="1" applyBorder="1" applyAlignment="1">
      <alignment vertical="center"/>
    </xf>
    <xf numFmtId="38" fontId="7" fillId="0" borderId="125" xfId="1" applyFont="1" applyBorder="1" applyAlignment="1">
      <alignment vertical="center"/>
    </xf>
    <xf numFmtId="38" fontId="7" fillId="0" borderId="109" xfId="1" applyFont="1" applyBorder="1" applyAlignment="1">
      <alignment vertical="center"/>
    </xf>
    <xf numFmtId="38" fontId="7" fillId="0" borderId="110" xfId="1" applyFont="1" applyBorder="1" applyAlignment="1">
      <alignment vertical="center"/>
    </xf>
    <xf numFmtId="38" fontId="7" fillId="0" borderId="111" xfId="1" applyFont="1" applyBorder="1" applyAlignment="1">
      <alignment vertical="center"/>
    </xf>
    <xf numFmtId="38" fontId="7" fillId="0" borderId="35" xfId="1" applyFont="1" applyBorder="1" applyAlignment="1">
      <alignment vertical="center"/>
    </xf>
    <xf numFmtId="38" fontId="7" fillId="0" borderId="126" xfId="1" applyFont="1" applyBorder="1" applyAlignment="1">
      <alignment horizontal="left" vertical="center"/>
    </xf>
    <xf numFmtId="38" fontId="7" fillId="0" borderId="21" xfId="1" applyFont="1" applyBorder="1" applyAlignment="1">
      <alignment horizontal="centerContinuous" vertical="center"/>
    </xf>
    <xf numFmtId="38" fontId="7" fillId="0" borderId="121" xfId="1" applyFont="1" applyBorder="1" applyAlignment="1">
      <alignment horizontal="centerContinuous" vertical="center"/>
    </xf>
    <xf numFmtId="38" fontId="7" fillId="0" borderId="90" xfId="1" applyFont="1" applyBorder="1" applyAlignment="1">
      <alignment horizontal="centerContinuous" vertical="center"/>
    </xf>
    <xf numFmtId="38" fontId="7" fillId="0" borderId="127" xfId="1" applyFont="1" applyFill="1" applyBorder="1" applyAlignment="1">
      <alignment horizontal="right" wrapText="1"/>
    </xf>
    <xf numFmtId="38" fontId="7" fillId="0" borderId="128" xfId="1" applyFont="1" applyBorder="1" applyAlignment="1">
      <alignment vertical="center"/>
    </xf>
    <xf numFmtId="38" fontId="7" fillId="0" borderId="129" xfId="1" applyFont="1" applyBorder="1" applyAlignment="1">
      <alignment vertical="center"/>
    </xf>
    <xf numFmtId="38" fontId="7" fillId="0" borderId="70" xfId="1" applyFont="1" applyBorder="1" applyAlignment="1" applyProtection="1">
      <alignment horizontal="left"/>
    </xf>
    <xf numFmtId="38" fontId="7" fillId="0" borderId="76" xfId="1" applyFont="1" applyBorder="1" applyAlignment="1" applyProtection="1">
      <alignment horizontal="distributed" vertical="center"/>
    </xf>
    <xf numFmtId="38" fontId="7" fillId="0" borderId="39" xfId="1" applyFont="1" applyBorder="1" applyAlignment="1">
      <alignment horizontal="center"/>
    </xf>
    <xf numFmtId="38" fontId="7" fillId="0" borderId="39" xfId="1" applyFont="1" applyBorder="1" applyAlignment="1">
      <alignment vertical="center"/>
    </xf>
    <xf numFmtId="49" fontId="7" fillId="0" borderId="15" xfId="1" applyNumberFormat="1" applyFont="1" applyBorder="1" applyAlignment="1">
      <alignment horizontal="center"/>
    </xf>
    <xf numFmtId="38" fontId="7" fillId="0" borderId="130" xfId="1" applyFont="1" applyBorder="1" applyAlignment="1">
      <alignment vertical="center"/>
    </xf>
    <xf numFmtId="38" fontId="7" fillId="0" borderId="35" xfId="1" applyFont="1" applyFill="1" applyBorder="1" applyAlignment="1">
      <alignment horizontal="right" wrapText="1"/>
    </xf>
    <xf numFmtId="38" fontId="11" fillId="0" borderId="0" xfId="1" applyFont="1" applyAlignment="1">
      <alignment vertical="center"/>
    </xf>
    <xf numFmtId="38" fontId="12" fillId="0" borderId="0" xfId="1" applyFont="1" applyAlignment="1" applyProtection="1">
      <alignment horizontal="left" vertical="center"/>
    </xf>
    <xf numFmtId="38" fontId="12" fillId="0" borderId="0" xfId="1" applyFont="1" applyAlignment="1" applyProtection="1">
      <alignment vertical="center"/>
    </xf>
    <xf numFmtId="38" fontId="7" fillId="0" borderId="0" xfId="1" applyFont="1" applyAlignment="1">
      <alignment horizontal="left" vertical="center" indent="1"/>
    </xf>
    <xf numFmtId="49" fontId="7" fillId="0" borderId="40" xfId="1" applyNumberFormat="1" applyFont="1" applyBorder="1" applyAlignment="1" applyProtection="1">
      <alignment horizontal="center"/>
    </xf>
    <xf numFmtId="49" fontId="7" fillId="0" borderId="40" xfId="1" applyNumberFormat="1" applyFont="1" applyBorder="1" applyAlignment="1">
      <alignment vertical="center"/>
    </xf>
    <xf numFmtId="49" fontId="7" fillId="0" borderId="19" xfId="1" applyNumberFormat="1" applyFont="1" applyBorder="1" applyAlignment="1" applyProtection="1">
      <alignment vertical="center"/>
    </xf>
    <xf numFmtId="49" fontId="7" fillId="0" borderId="137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vertical="center"/>
    </xf>
    <xf numFmtId="38" fontId="7" fillId="0" borderId="0" xfId="1" applyFont="1" applyFill="1" applyAlignment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103" xfId="1" applyFont="1" applyFill="1" applyBorder="1" applyAlignment="1" applyProtection="1">
      <alignment horizontal="centerContinuous" vertical="center"/>
    </xf>
    <xf numFmtId="38" fontId="7" fillId="0" borderId="4" xfId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 applyProtection="1">
      <alignment horizontal="center"/>
    </xf>
    <xf numFmtId="38" fontId="7" fillId="0" borderId="60" xfId="1" applyFont="1" applyFill="1" applyBorder="1" applyAlignment="1">
      <alignment vertical="center"/>
    </xf>
    <xf numFmtId="49" fontId="7" fillId="0" borderId="0" xfId="1" applyNumberFormat="1" applyFont="1" applyAlignment="1" applyProtection="1">
      <alignment vertical="center"/>
    </xf>
    <xf numFmtId="49" fontId="7" fillId="0" borderId="138" xfId="1" applyNumberFormat="1" applyFont="1" applyBorder="1" applyAlignment="1">
      <alignment vertical="center"/>
    </xf>
    <xf numFmtId="49" fontId="7" fillId="0" borderId="139" xfId="1" applyNumberFormat="1" applyFont="1" applyBorder="1" applyAlignment="1" applyProtection="1">
      <alignment vertical="center"/>
    </xf>
    <xf numFmtId="49" fontId="7" fillId="0" borderId="140" xfId="1" applyNumberFormat="1" applyFont="1" applyBorder="1" applyAlignment="1" applyProtection="1">
      <alignment horizontal="center"/>
    </xf>
    <xf numFmtId="49" fontId="7" fillId="0" borderId="141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>
      <alignment horizontal="center"/>
    </xf>
    <xf numFmtId="49" fontId="7" fillId="0" borderId="139" xfId="1" applyNumberFormat="1" applyFont="1" applyBorder="1" applyAlignment="1">
      <alignment horizontal="center"/>
    </xf>
    <xf numFmtId="38" fontId="7" fillId="0" borderId="24" xfId="1" applyFont="1" applyFill="1" applyBorder="1" applyAlignment="1" applyProtection="1">
      <alignment horizontal="centerContinuous" vertical="center"/>
    </xf>
    <xf numFmtId="38" fontId="12" fillId="0" borderId="0" xfId="1" applyFont="1" applyFill="1" applyAlignment="1" applyProtection="1">
      <alignment vertical="center"/>
    </xf>
    <xf numFmtId="38" fontId="7" fillId="0" borderId="0" xfId="1" applyFont="1" applyFill="1" applyAlignment="1">
      <alignment horizontal="left" vertical="center" indent="1"/>
    </xf>
    <xf numFmtId="38" fontId="7" fillId="0" borderId="131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 applyProtection="1">
      <alignment horizontal="centerContinuous" vertical="center"/>
    </xf>
    <xf numFmtId="38" fontId="7" fillId="0" borderId="91" xfId="1" applyFont="1" applyFill="1" applyBorder="1" applyAlignment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/>
    </xf>
    <xf numFmtId="38" fontId="7" fillId="0" borderId="128" xfId="1" applyFont="1" applyFill="1" applyBorder="1" applyAlignment="1">
      <alignment vertical="center"/>
    </xf>
    <xf numFmtId="38" fontId="7" fillId="0" borderId="58" xfId="1" applyFont="1" applyFill="1" applyBorder="1" applyAlignment="1">
      <alignment horizontal="right" wrapText="1"/>
    </xf>
    <xf numFmtId="38" fontId="7" fillId="0" borderId="145" xfId="1" applyFont="1" applyFill="1" applyBorder="1" applyAlignment="1">
      <alignment horizontal="right" wrapText="1"/>
    </xf>
    <xf numFmtId="38" fontId="7" fillId="0" borderId="168" xfId="1" applyFont="1" applyFill="1" applyBorder="1" applyAlignment="1">
      <alignment horizontal="right" wrapText="1"/>
    </xf>
    <xf numFmtId="38" fontId="7" fillId="0" borderId="180" xfId="1" applyFont="1" applyFill="1" applyBorder="1" applyAlignment="1">
      <alignment horizontal="right" wrapText="1"/>
    </xf>
    <xf numFmtId="38" fontId="7" fillId="0" borderId="146" xfId="1" applyFont="1" applyFill="1" applyBorder="1" applyAlignment="1">
      <alignment horizontal="right" wrapText="1"/>
    </xf>
    <xf numFmtId="38" fontId="7" fillId="0" borderId="86" xfId="1" applyFont="1" applyFill="1" applyBorder="1" applyAlignment="1">
      <alignment horizontal="right" wrapText="1"/>
    </xf>
    <xf numFmtId="176" fontId="7" fillId="0" borderId="0" xfId="1" applyNumberFormat="1" applyFont="1" applyAlignment="1">
      <alignment vertical="center"/>
    </xf>
    <xf numFmtId="177" fontId="7" fillId="0" borderId="0" xfId="1" applyNumberFormat="1" applyFont="1" applyAlignment="1">
      <alignment vertical="center"/>
    </xf>
    <xf numFmtId="38" fontId="7" fillId="0" borderId="44" xfId="1" applyFont="1" applyFill="1" applyBorder="1" applyAlignment="1">
      <alignment horizontal="right" wrapText="1"/>
    </xf>
    <xf numFmtId="38" fontId="7" fillId="0" borderId="42" xfId="1" applyFont="1" applyFill="1" applyBorder="1" applyAlignment="1">
      <alignment horizontal="right" wrapText="1"/>
    </xf>
    <xf numFmtId="38" fontId="7" fillId="0" borderId="43" xfId="1" applyFont="1" applyFill="1" applyBorder="1" applyAlignment="1">
      <alignment horizontal="right" wrapText="1"/>
    </xf>
    <xf numFmtId="38" fontId="7" fillId="0" borderId="48" xfId="1" applyFont="1" applyFill="1" applyBorder="1" applyAlignment="1">
      <alignment horizontal="right" wrapText="1"/>
    </xf>
    <xf numFmtId="38" fontId="7" fillId="0" borderId="46" xfId="1" applyFont="1" applyFill="1" applyBorder="1" applyAlignment="1">
      <alignment horizontal="right" wrapText="1"/>
    </xf>
    <xf numFmtId="38" fontId="7" fillId="0" borderId="47" xfId="1" applyFont="1" applyFill="1" applyBorder="1" applyAlignment="1">
      <alignment horizontal="right" wrapText="1"/>
    </xf>
    <xf numFmtId="38" fontId="7" fillId="0" borderId="53" xfId="1" applyFont="1" applyFill="1" applyBorder="1" applyAlignment="1">
      <alignment horizontal="right" wrapText="1"/>
    </xf>
    <xf numFmtId="38" fontId="7" fillId="0" borderId="51" xfId="1" applyFont="1" applyFill="1" applyBorder="1" applyAlignment="1">
      <alignment horizontal="right" wrapText="1"/>
    </xf>
    <xf numFmtId="38" fontId="7" fillId="0" borderId="52" xfId="1" applyFont="1" applyFill="1" applyBorder="1" applyAlignment="1">
      <alignment horizontal="right" wrapText="1"/>
    </xf>
    <xf numFmtId="38" fontId="7" fillId="0" borderId="57" xfId="1" applyFont="1" applyFill="1" applyBorder="1" applyAlignment="1">
      <alignment horizontal="right" wrapText="1"/>
    </xf>
    <xf numFmtId="38" fontId="7" fillId="0" borderId="55" xfId="1" applyFont="1" applyFill="1" applyBorder="1" applyAlignment="1">
      <alignment horizontal="right" wrapText="1"/>
    </xf>
    <xf numFmtId="38" fontId="7" fillId="0" borderId="56" xfId="1" applyFont="1" applyFill="1" applyBorder="1" applyAlignment="1">
      <alignment horizontal="right" wrapText="1"/>
    </xf>
    <xf numFmtId="38" fontId="7" fillId="0" borderId="119" xfId="1" applyFont="1" applyFill="1" applyBorder="1" applyAlignment="1">
      <alignment horizontal="right" wrapText="1"/>
    </xf>
    <xf numFmtId="38" fontId="7" fillId="0" borderId="120" xfId="1" applyFont="1" applyFill="1" applyBorder="1" applyAlignment="1">
      <alignment vertical="center"/>
    </xf>
    <xf numFmtId="38" fontId="7" fillId="0" borderId="118" xfId="1" applyFont="1" applyFill="1" applyBorder="1" applyAlignment="1">
      <alignment vertical="center"/>
    </xf>
    <xf numFmtId="38" fontId="9" fillId="0" borderId="0" xfId="1" applyFont="1" applyFill="1" applyAlignment="1" applyProtection="1">
      <alignment vertical="center"/>
    </xf>
    <xf numFmtId="38" fontId="7" fillId="0" borderId="0" xfId="1" applyFont="1" applyFill="1" applyAlignment="1" applyProtection="1">
      <alignment horizontal="center"/>
    </xf>
    <xf numFmtId="38" fontId="7" fillId="0" borderId="0" xfId="1" applyFont="1" applyFill="1" applyAlignment="1" applyProtection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 applyProtection="1">
      <alignment horizontal="center" vertical="center"/>
    </xf>
    <xf numFmtId="38" fontId="7" fillId="0" borderId="0" xfId="1" applyFont="1" applyFill="1" applyAlignment="1" applyProtection="1">
      <alignment horizontal="center" vertical="center"/>
    </xf>
    <xf numFmtId="38" fontId="7" fillId="0" borderId="21" xfId="1" applyFont="1" applyFill="1" applyBorder="1" applyAlignment="1">
      <alignment vertical="center"/>
    </xf>
    <xf numFmtId="38" fontId="7" fillId="0" borderId="121" xfId="1" applyFont="1" applyFill="1" applyBorder="1" applyAlignment="1" applyProtection="1">
      <alignment vertical="center"/>
    </xf>
    <xf numFmtId="38" fontId="7" fillId="0" borderId="87" xfId="1" applyFont="1" applyFill="1" applyBorder="1" applyAlignment="1" applyProtection="1">
      <alignment horizontal="centerContinuous" vertical="center"/>
    </xf>
    <xf numFmtId="38" fontId="7" fillId="0" borderId="113" xfId="1" applyFont="1" applyFill="1" applyBorder="1" applyAlignment="1" applyProtection="1">
      <alignment horizontal="centerContinuous" vertical="center"/>
    </xf>
    <xf numFmtId="38" fontId="7" fillId="0" borderId="87" xfId="1" applyFont="1" applyFill="1" applyBorder="1" applyAlignment="1" applyProtection="1">
      <alignment horizontal="left" vertical="center"/>
    </xf>
    <xf numFmtId="38" fontId="7" fillId="0" borderId="24" xfId="1" applyFont="1" applyFill="1" applyBorder="1" applyAlignment="1" applyProtection="1">
      <alignment horizontal="left" vertical="center"/>
    </xf>
    <xf numFmtId="38" fontId="7" fillId="0" borderId="22" xfId="1" applyFont="1" applyFill="1" applyBorder="1" applyAlignment="1" applyProtection="1">
      <alignment horizontal="left" vertical="center"/>
    </xf>
    <xf numFmtId="38" fontId="7" fillId="0" borderId="22" xfId="1" applyFont="1" applyFill="1" applyBorder="1" applyAlignment="1">
      <alignment horizontal="centerContinuous" vertical="center"/>
    </xf>
    <xf numFmtId="38" fontId="7" fillId="0" borderId="121" xfId="1" applyFont="1" applyFill="1" applyBorder="1" applyAlignment="1" applyProtection="1">
      <alignment horizontal="left" vertical="center"/>
    </xf>
    <xf numFmtId="38" fontId="7" fillId="0" borderId="25" xfId="1" applyFont="1" applyFill="1" applyBorder="1" applyAlignment="1" applyProtection="1">
      <alignment horizontal="centerContinuous" vertical="center"/>
    </xf>
    <xf numFmtId="38" fontId="7" fillId="0" borderId="26" xfId="1" applyFont="1" applyFill="1" applyBorder="1" applyAlignment="1">
      <alignment vertical="center"/>
    </xf>
    <xf numFmtId="38" fontId="7" fillId="0" borderId="30" xfId="1" applyFont="1" applyFill="1" applyBorder="1" applyAlignment="1" applyProtection="1">
      <alignment vertical="center"/>
    </xf>
    <xf numFmtId="38" fontId="7" fillId="0" borderId="90" xfId="1" applyFont="1" applyFill="1" applyBorder="1" applyAlignment="1" applyProtection="1">
      <alignment horizontal="center" vertical="center"/>
    </xf>
    <xf numFmtId="38" fontId="7" fillId="0" borderId="69" xfId="1" applyFont="1" applyFill="1" applyBorder="1" applyAlignment="1" applyProtection="1">
      <alignment horizontal="center" vertical="center"/>
    </xf>
    <xf numFmtId="38" fontId="7" fillId="0" borderId="74" xfId="1" applyFont="1" applyFill="1" applyBorder="1" applyAlignment="1">
      <alignment horizontal="center" vertical="center"/>
    </xf>
    <xf numFmtId="38" fontId="7" fillId="0" borderId="77" xfId="1" applyFont="1" applyFill="1" applyBorder="1" applyAlignment="1">
      <alignment horizontal="center" vertical="center"/>
    </xf>
    <xf numFmtId="38" fontId="7" fillId="0" borderId="82" xfId="1" applyFont="1" applyFill="1" applyBorder="1" applyAlignment="1">
      <alignment horizontal="center" vertical="center"/>
    </xf>
    <xf numFmtId="38" fontId="7" fillId="0" borderId="88" xfId="1" applyFont="1" applyFill="1" applyBorder="1" applyAlignment="1">
      <alignment vertical="center"/>
    </xf>
    <xf numFmtId="38" fontId="7" fillId="0" borderId="27" xfId="1" applyFont="1" applyFill="1" applyBorder="1" applyAlignment="1">
      <alignment horizontal="center" vertical="center"/>
    </xf>
    <xf numFmtId="38" fontId="7" fillId="0" borderId="70" xfId="1" applyFont="1" applyFill="1" applyBorder="1" applyAlignment="1" applyProtection="1">
      <alignment horizontal="centerContinuous" vertical="center"/>
    </xf>
    <xf numFmtId="38" fontId="7" fillId="0" borderId="26" xfId="1" applyFont="1" applyFill="1" applyBorder="1" applyAlignment="1" applyProtection="1">
      <alignment horizontal="centerContinuous" vertical="center"/>
    </xf>
    <xf numFmtId="38" fontId="7" fillId="0" borderId="30" xfId="1" applyFont="1" applyFill="1" applyBorder="1" applyAlignment="1" applyProtection="1">
      <alignment horizontal="centerContinuous" vertical="center"/>
    </xf>
    <xf numFmtId="38" fontId="7" fillId="0" borderId="91" xfId="1" applyFont="1" applyFill="1" applyBorder="1" applyAlignment="1" applyProtection="1">
      <alignment horizontal="center" vertical="center"/>
    </xf>
    <xf numFmtId="38" fontId="7" fillId="0" borderId="33" xfId="1" applyFont="1" applyFill="1" applyBorder="1" applyAlignment="1" applyProtection="1">
      <alignment horizontal="center" vertical="center"/>
    </xf>
    <xf numFmtId="38" fontId="7" fillId="0" borderId="33" xfId="1" applyFont="1" applyFill="1" applyBorder="1" applyAlignment="1">
      <alignment horizontal="center"/>
    </xf>
    <xf numFmtId="38" fontId="7" fillId="0" borderId="70" xfId="1" applyFont="1" applyFill="1" applyBorder="1" applyAlignment="1">
      <alignment horizontal="center"/>
    </xf>
    <xf numFmtId="38" fontId="7" fillId="0" borderId="77" xfId="1" applyFont="1" applyFill="1" applyBorder="1" applyAlignment="1">
      <alignment horizontal="center"/>
    </xf>
    <xf numFmtId="38" fontId="7" fillId="0" borderId="29" xfId="1" applyFont="1" applyFill="1" applyBorder="1" applyAlignment="1">
      <alignment horizontal="center"/>
    </xf>
    <xf numFmtId="38" fontId="7" fillId="0" borderId="4" xfId="1" applyFont="1" applyFill="1" applyBorder="1" applyAlignment="1">
      <alignment horizontal="center"/>
    </xf>
    <xf numFmtId="38" fontId="7" fillId="0" borderId="38" xfId="1" applyFont="1" applyFill="1" applyBorder="1" applyAlignment="1">
      <alignment horizontal="center" vertical="center"/>
    </xf>
    <xf numFmtId="38" fontId="7" fillId="0" borderId="92" xfId="1" applyFont="1" applyFill="1" applyBorder="1" applyAlignment="1">
      <alignment horizontal="center" vertical="center"/>
    </xf>
    <xf numFmtId="38" fontId="7" fillId="0" borderId="32" xfId="1" applyFont="1" applyFill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/>
    </xf>
    <xf numFmtId="38" fontId="7" fillId="0" borderId="37" xfId="1" applyFont="1" applyFill="1" applyBorder="1" applyAlignment="1">
      <alignment horizontal="center"/>
    </xf>
    <xf numFmtId="38" fontId="7" fillId="0" borderId="31" xfId="1" applyFont="1" applyFill="1" applyBorder="1" applyAlignment="1">
      <alignment horizontal="center" vertical="center"/>
    </xf>
    <xf numFmtId="38" fontId="10" fillId="0" borderId="27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/>
    </xf>
    <xf numFmtId="38" fontId="7" fillId="0" borderId="76" xfId="1" applyFont="1" applyFill="1" applyBorder="1" applyAlignment="1">
      <alignment horizontal="center"/>
    </xf>
    <xf numFmtId="38" fontId="7" fillId="0" borderId="30" xfId="1" applyFont="1" applyFill="1" applyBorder="1" applyAlignment="1">
      <alignment vertical="center"/>
    </xf>
    <xf numFmtId="38" fontId="7" fillId="0" borderId="33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vertical="center"/>
    </xf>
    <xf numFmtId="38" fontId="7" fillId="0" borderId="39" xfId="1" applyFont="1" applyFill="1" applyBorder="1" applyAlignment="1">
      <alignment horizontal="center" vertical="center"/>
    </xf>
    <xf numFmtId="38" fontId="7" fillId="0" borderId="77" xfId="1" applyFont="1" applyFill="1" applyBorder="1" applyAlignment="1">
      <alignment vertical="center"/>
    </xf>
    <xf numFmtId="38" fontId="7" fillId="0" borderId="73" xfId="1" applyFont="1" applyFill="1" applyBorder="1" applyAlignment="1">
      <alignment horizontal="center" vertical="center"/>
    </xf>
    <xf numFmtId="38" fontId="7" fillId="0" borderId="38" xfId="1" applyFont="1" applyFill="1" applyBorder="1" applyAlignment="1">
      <alignment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26" xfId="1" applyFont="1" applyFill="1" applyBorder="1" applyAlignment="1">
      <alignment horizontal="center" vertical="center"/>
    </xf>
    <xf numFmtId="38" fontId="10" fillId="0" borderId="5" xfId="1" applyFont="1" applyFill="1" applyBorder="1" applyAlignment="1">
      <alignment horizontal="center" vertical="center"/>
    </xf>
    <xf numFmtId="38" fontId="7" fillId="0" borderId="29" xfId="1" applyFont="1" applyFill="1" applyBorder="1" applyAlignment="1">
      <alignment horizontal="center" vertical="center"/>
    </xf>
    <xf numFmtId="49" fontId="7" fillId="0" borderId="40" xfId="1" applyNumberFormat="1" applyFont="1" applyFill="1" applyBorder="1" applyAlignment="1">
      <alignment vertical="center"/>
    </xf>
    <xf numFmtId="49" fontId="7" fillId="0" borderId="19" xfId="1" applyNumberFormat="1" applyFont="1" applyFill="1" applyBorder="1" applyAlignment="1" applyProtection="1">
      <alignment vertical="center"/>
    </xf>
    <xf numFmtId="49" fontId="7" fillId="0" borderId="19" xfId="1" applyNumberFormat="1" applyFont="1" applyFill="1" applyBorder="1" applyAlignment="1" applyProtection="1">
      <alignment horizontal="center"/>
    </xf>
    <xf numFmtId="49" fontId="7" fillId="0" borderId="137" xfId="1" applyNumberFormat="1" applyFont="1" applyFill="1" applyBorder="1" applyAlignment="1" applyProtection="1">
      <alignment horizontal="center"/>
    </xf>
    <xf numFmtId="49" fontId="7" fillId="0" borderId="14" xfId="1" applyNumberFormat="1" applyFont="1" applyFill="1" applyBorder="1" applyAlignment="1" applyProtection="1">
      <alignment horizontal="center"/>
    </xf>
    <xf numFmtId="49" fontId="7" fillId="0" borderId="15" xfId="1" applyNumberFormat="1" applyFont="1" applyFill="1" applyBorder="1" applyAlignment="1" applyProtection="1">
      <alignment horizontal="center"/>
    </xf>
    <xf numFmtId="49" fontId="7" fillId="0" borderId="40" xfId="1" applyNumberFormat="1" applyFont="1" applyFill="1" applyBorder="1" applyAlignment="1" applyProtection="1">
      <alignment horizontal="center"/>
    </xf>
    <xf numFmtId="49" fontId="7" fillId="0" borderId="13" xfId="1" applyNumberFormat="1" applyFont="1" applyFill="1" applyBorder="1" applyAlignment="1" applyProtection="1">
      <alignment horizontal="center"/>
    </xf>
    <xf numFmtId="49" fontId="7" fillId="0" borderId="159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vertical="center"/>
    </xf>
    <xf numFmtId="38" fontId="7" fillId="0" borderId="41" xfId="1" applyFont="1" applyFill="1" applyBorder="1" applyAlignment="1">
      <alignment vertical="center"/>
    </xf>
    <xf numFmtId="38" fontId="7" fillId="0" borderId="122" xfId="1" applyFont="1" applyFill="1" applyBorder="1" applyAlignment="1">
      <alignment vertical="center"/>
    </xf>
    <xf numFmtId="38" fontId="7" fillId="0" borderId="45" xfId="1" applyFont="1" applyFill="1" applyBorder="1" applyAlignment="1">
      <alignment vertical="center"/>
    </xf>
    <xf numFmtId="38" fontId="7" fillId="0" borderId="123" xfId="1" applyFont="1" applyFill="1" applyBorder="1" applyAlignment="1">
      <alignment vertical="center"/>
    </xf>
    <xf numFmtId="38" fontId="7" fillId="0" borderId="49" xfId="1" applyFont="1" applyFill="1" applyBorder="1" applyAlignment="1">
      <alignment vertical="center"/>
    </xf>
    <xf numFmtId="38" fontId="7" fillId="0" borderId="124" xfId="1" applyFont="1" applyFill="1" applyBorder="1" applyAlignment="1">
      <alignment vertical="center"/>
    </xf>
    <xf numFmtId="38" fontId="7" fillId="0" borderId="108" xfId="1" applyFont="1" applyFill="1" applyBorder="1" applyAlignment="1">
      <alignment vertical="center"/>
    </xf>
    <xf numFmtId="38" fontId="7" fillId="0" borderId="125" xfId="1" applyFont="1" applyFill="1" applyBorder="1" applyAlignment="1">
      <alignment vertical="center"/>
    </xf>
    <xf numFmtId="38" fontId="7" fillId="0" borderId="109" xfId="1" applyFont="1" applyFill="1" applyBorder="1" applyAlignment="1">
      <alignment vertical="center"/>
    </xf>
    <xf numFmtId="38" fontId="7" fillId="0" borderId="110" xfId="1" applyFont="1" applyFill="1" applyBorder="1" applyAlignment="1">
      <alignment vertical="center"/>
    </xf>
    <xf numFmtId="38" fontId="7" fillId="0" borderId="111" xfId="1" applyFont="1" applyFill="1" applyBorder="1" applyAlignment="1">
      <alignment vertical="center"/>
    </xf>
    <xf numFmtId="38" fontId="7" fillId="0" borderId="58" xfId="1" applyFont="1" applyFill="1" applyBorder="1" applyAlignment="1">
      <alignment vertical="center"/>
    </xf>
    <xf numFmtId="38" fontId="7" fillId="0" borderId="35" xfId="1" applyFont="1" applyFill="1" applyBorder="1" applyAlignment="1">
      <alignment vertical="center"/>
    </xf>
    <xf numFmtId="38" fontId="7" fillId="0" borderId="59" xfId="1" applyFont="1" applyFill="1" applyBorder="1" applyAlignment="1">
      <alignment vertical="center"/>
    </xf>
    <xf numFmtId="38" fontId="7" fillId="0" borderId="126" xfId="1" applyFont="1" applyFill="1" applyBorder="1" applyAlignment="1">
      <alignment horizontal="left" vertical="center"/>
    </xf>
    <xf numFmtId="38" fontId="7" fillId="0" borderId="0" xfId="1" applyFont="1" applyFill="1" applyAlignment="1">
      <alignment horizontal="right" vertical="center"/>
    </xf>
    <xf numFmtId="177" fontId="7" fillId="0" borderId="0" xfId="1" applyNumberFormat="1" applyFont="1" applyFill="1" applyAlignment="1">
      <alignment vertical="center"/>
    </xf>
    <xf numFmtId="38" fontId="7" fillId="0" borderId="0" xfId="1" applyFont="1" applyFill="1" applyAlignment="1" applyProtection="1">
      <alignment horizontal="left" vertical="center" indent="1"/>
    </xf>
    <xf numFmtId="38" fontId="7" fillId="0" borderId="81" xfId="1" applyFont="1" applyFill="1" applyBorder="1" applyAlignment="1" applyProtection="1">
      <alignment horizontal="centerContinuous" vertical="center"/>
    </xf>
    <xf numFmtId="38" fontId="7" fillId="0" borderId="22" xfId="1" applyFont="1" applyFill="1" applyBorder="1" applyAlignment="1" applyProtection="1">
      <alignment horizontal="centerContinuous" vertical="center"/>
    </xf>
    <xf numFmtId="38" fontId="7" fillId="0" borderId="80" xfId="1" applyFont="1" applyFill="1" applyBorder="1" applyAlignment="1" applyProtection="1">
      <alignment horizontal="centerContinuous" vertical="center"/>
    </xf>
    <xf numFmtId="38" fontId="7" fillId="0" borderId="121" xfId="1" applyFont="1" applyFill="1" applyBorder="1" applyAlignment="1" applyProtection="1">
      <alignment horizontal="centerContinuous" vertical="center"/>
    </xf>
    <xf numFmtId="38" fontId="7" fillId="0" borderId="21" xfId="1" applyFont="1" applyFill="1" applyBorder="1" applyAlignment="1" applyProtection="1">
      <alignment horizontal="centerContinuous" vertical="center"/>
    </xf>
    <xf numFmtId="38" fontId="7" fillId="0" borderId="4" xfId="1" applyFont="1" applyFill="1" applyBorder="1" applyAlignment="1" applyProtection="1">
      <alignment horizontal="center" vertical="center"/>
    </xf>
    <xf numFmtId="38" fontId="7" fillId="0" borderId="67" xfId="1" applyFont="1" applyFill="1" applyBorder="1" applyAlignment="1" applyProtection="1">
      <alignment horizontal="center" vertical="center"/>
    </xf>
    <xf numFmtId="38" fontId="7" fillId="0" borderId="69" xfId="1" applyFont="1" applyFill="1" applyBorder="1" applyAlignment="1">
      <alignment horizontal="center" vertical="center"/>
    </xf>
    <xf numFmtId="38" fontId="7" fillId="0" borderId="88" xfId="1" applyFont="1" applyFill="1" applyBorder="1" applyAlignment="1">
      <alignment horizontal="center" vertical="center"/>
    </xf>
    <xf numFmtId="38" fontId="7" fillId="0" borderId="30" xfId="1" applyFont="1" applyFill="1" applyBorder="1" applyAlignment="1">
      <alignment horizontal="center" vertical="center"/>
    </xf>
    <xf numFmtId="38" fontId="7" fillId="0" borderId="89" xfId="1" applyFont="1" applyFill="1" applyBorder="1" applyAlignment="1" applyProtection="1">
      <alignment horizontal="centerContinuous" vertical="center"/>
    </xf>
    <xf numFmtId="38" fontId="7" fillId="0" borderId="1" xfId="1" applyFont="1" applyFill="1" applyBorder="1" applyAlignment="1" applyProtection="1">
      <alignment horizontal="centerContinuous" vertical="center"/>
    </xf>
    <xf numFmtId="38" fontId="7" fillId="0" borderId="67" xfId="1" applyFont="1" applyFill="1" applyBorder="1" applyAlignment="1" applyProtection="1">
      <alignment horizontal="centerContinuous" vertical="center"/>
    </xf>
    <xf numFmtId="38" fontId="7" fillId="0" borderId="64" xfId="1" applyFont="1" applyFill="1" applyBorder="1" applyAlignment="1">
      <alignment horizontal="centerContinuous" vertical="center"/>
    </xf>
    <xf numFmtId="38" fontId="7" fillId="0" borderId="1" xfId="1" applyFont="1" applyFill="1" applyBorder="1" applyAlignment="1">
      <alignment horizontal="centerContinuous" vertical="center"/>
    </xf>
    <xf numFmtId="38" fontId="7" fillId="0" borderId="67" xfId="1" applyFont="1" applyFill="1" applyBorder="1" applyAlignment="1">
      <alignment horizontal="centerContinuous" vertical="center"/>
    </xf>
    <xf numFmtId="38" fontId="7" fillId="0" borderId="70" xfId="1" applyFont="1" applyFill="1" applyBorder="1" applyAlignment="1">
      <alignment vertical="center"/>
    </xf>
    <xf numFmtId="38" fontId="7" fillId="0" borderId="102" xfId="1" applyFont="1" applyFill="1" applyBorder="1" applyAlignment="1" applyProtection="1">
      <alignment horizontal="centerContinuous" vertical="center"/>
    </xf>
    <xf numFmtId="49" fontId="7" fillId="0" borderId="145" xfId="1" applyNumberFormat="1" applyFont="1" applyFill="1" applyBorder="1" applyAlignment="1" applyProtection="1">
      <alignment horizontal="centerContinuous" vertical="center"/>
    </xf>
    <xf numFmtId="49" fontId="7" fillId="0" borderId="146" xfId="1" applyNumberFormat="1" applyFont="1" applyFill="1" applyBorder="1" applyAlignment="1" applyProtection="1">
      <alignment horizontal="centerContinuous" vertical="center"/>
    </xf>
    <xf numFmtId="49" fontId="7" fillId="0" borderId="96" xfId="1" applyNumberFormat="1" applyFont="1" applyFill="1" applyBorder="1" applyAlignment="1" applyProtection="1">
      <alignment horizontal="centerContinuous" vertical="center"/>
    </xf>
    <xf numFmtId="38" fontId="7" fillId="0" borderId="37" xfId="1" applyFont="1" applyFill="1" applyBorder="1" applyAlignment="1">
      <alignment vertical="center"/>
    </xf>
    <xf numFmtId="38" fontId="7" fillId="0" borderId="158" xfId="1" applyFont="1" applyFill="1" applyBorder="1" applyAlignment="1" applyProtection="1">
      <alignment horizontal="centerContinuous" vertical="center"/>
    </xf>
    <xf numFmtId="38" fontId="7" fillId="0" borderId="2" xfId="1" applyFont="1" applyFill="1" applyBorder="1" applyAlignment="1" applyProtection="1">
      <alignment horizontal="centerContinuous" vertical="center"/>
    </xf>
    <xf numFmtId="38" fontId="7" fillId="0" borderId="69" xfId="1" applyFont="1" applyFill="1" applyBorder="1" applyAlignment="1">
      <alignment horizontal="center" vertical="center" shrinkToFit="1"/>
    </xf>
    <xf numFmtId="38" fontId="7" fillId="0" borderId="69" xfId="1" applyFont="1" applyFill="1" applyBorder="1" applyAlignment="1">
      <alignment horizontal="centerContinuous" vertical="center"/>
    </xf>
    <xf numFmtId="38" fontId="7" fillId="0" borderId="68" xfId="1" applyFont="1" applyFill="1" applyBorder="1" applyAlignment="1" applyProtection="1">
      <alignment horizontal="centerContinuous" vertical="center"/>
    </xf>
    <xf numFmtId="38" fontId="7" fillId="0" borderId="68" xfId="1" applyFont="1" applyFill="1" applyBorder="1" applyAlignment="1">
      <alignment horizontal="centerContinuous" vertical="center"/>
    </xf>
    <xf numFmtId="38" fontId="7" fillId="0" borderId="84" xfId="1" applyFont="1" applyFill="1" applyBorder="1" applyAlignment="1">
      <alignment horizontal="centerContinuous" vertical="center"/>
    </xf>
    <xf numFmtId="38" fontId="7" fillId="0" borderId="65" xfId="1" applyFont="1" applyFill="1" applyBorder="1" applyAlignment="1">
      <alignment horizontal="centerContinuous" vertical="center"/>
    </xf>
    <xf numFmtId="38" fontId="7" fillId="0" borderId="58" xfId="1" applyFont="1" applyFill="1" applyBorder="1" applyAlignment="1" applyProtection="1">
      <alignment horizontal="centerContinuous" vertical="center"/>
    </xf>
    <xf numFmtId="38" fontId="7" fillId="0" borderId="146" xfId="1" applyFont="1" applyFill="1" applyBorder="1" applyAlignment="1" applyProtection="1">
      <alignment horizontal="centerContinuous" vertical="center"/>
    </xf>
    <xf numFmtId="38" fontId="7" fillId="0" borderId="96" xfId="1" applyFont="1" applyFill="1" applyBorder="1" applyAlignment="1" applyProtection="1">
      <alignment horizontal="centerContinuous" vertical="center"/>
    </xf>
    <xf numFmtId="38" fontId="7" fillId="0" borderId="27" xfId="1" applyFont="1" applyFill="1" applyBorder="1" applyAlignment="1" applyProtection="1">
      <alignment vertical="center"/>
    </xf>
    <xf numFmtId="38" fontId="10" fillId="0" borderId="27" xfId="1" applyFont="1" applyFill="1" applyBorder="1" applyAlignment="1">
      <alignment vertical="center"/>
    </xf>
    <xf numFmtId="38" fontId="7" fillId="0" borderId="74" xfId="1" applyFont="1" applyFill="1" applyBorder="1" applyAlignment="1">
      <alignment vertical="center"/>
    </xf>
    <xf numFmtId="38" fontId="7" fillId="0" borderId="91" xfId="1" applyFont="1" applyFill="1" applyBorder="1" applyAlignment="1">
      <alignment horizontal="center"/>
    </xf>
    <xf numFmtId="38" fontId="13" fillId="0" borderId="33" xfId="1" applyFont="1" applyFill="1" applyBorder="1" applyAlignment="1">
      <alignment horizontal="center"/>
    </xf>
    <xf numFmtId="38" fontId="7" fillId="0" borderId="33" xfId="1" applyFont="1" applyFill="1" applyBorder="1" applyAlignment="1">
      <alignment horizontal="distributed" indent="1"/>
    </xf>
    <xf numFmtId="38" fontId="7" fillId="0" borderId="38" xfId="1" applyFont="1" applyFill="1" applyBorder="1" applyAlignment="1">
      <alignment horizontal="center"/>
    </xf>
    <xf numFmtId="38" fontId="7" fillId="0" borderId="30" xfId="1" applyFont="1" applyFill="1" applyBorder="1" applyAlignment="1">
      <alignment horizontal="center"/>
    </xf>
    <xf numFmtId="38" fontId="7" fillId="0" borderId="76" xfId="1" applyFont="1" applyFill="1" applyBorder="1" applyAlignment="1">
      <alignment horizontal="center" vertical="center"/>
    </xf>
    <xf numFmtId="38" fontId="7" fillId="0" borderId="36" xfId="1" applyFont="1" applyFill="1" applyBorder="1" applyAlignment="1">
      <alignment horizontal="center" vertical="center"/>
    </xf>
    <xf numFmtId="38" fontId="7" fillId="0" borderId="33" xfId="1" applyFont="1" applyFill="1" applyBorder="1" applyAlignment="1">
      <alignment horizontal="center" vertical="center" shrinkToFit="1"/>
    </xf>
    <xf numFmtId="38" fontId="7" fillId="0" borderId="70" xfId="1" applyFont="1" applyFill="1" applyBorder="1" applyAlignment="1">
      <alignment horizontal="center" vertical="center"/>
    </xf>
    <xf numFmtId="38" fontId="7" fillId="0" borderId="71" xfId="1" applyFont="1" applyFill="1" applyBorder="1" applyAlignment="1">
      <alignment horizontal="center" vertical="center"/>
    </xf>
    <xf numFmtId="38" fontId="10" fillId="0" borderId="72" xfId="1" applyFont="1" applyFill="1" applyBorder="1" applyAlignment="1">
      <alignment horizontal="center" vertical="center"/>
    </xf>
    <xf numFmtId="38" fontId="7" fillId="0" borderId="28" xfId="1" applyFont="1" applyFill="1" applyBorder="1" applyAlignment="1">
      <alignment horizontal="center" vertical="center"/>
    </xf>
    <xf numFmtId="38" fontId="7" fillId="0" borderId="5" xfId="1" applyFont="1" applyFill="1" applyBorder="1" applyAlignment="1" applyProtection="1">
      <alignment horizontal="center" vertical="center" shrinkToFit="1"/>
    </xf>
    <xf numFmtId="38" fontId="7" fillId="0" borderId="5" xfId="1" applyFont="1" applyFill="1" applyBorder="1" applyAlignment="1">
      <alignment horizontal="center" vertical="center" shrinkToFit="1"/>
    </xf>
    <xf numFmtId="38" fontId="7" fillId="0" borderId="33" xfId="1" applyFont="1" applyFill="1" applyBorder="1" applyAlignment="1" applyProtection="1">
      <alignment vertical="center"/>
    </xf>
    <xf numFmtId="38" fontId="13" fillId="0" borderId="33" xfId="1" applyFont="1" applyFill="1" applyBorder="1" applyAlignment="1" applyProtection="1">
      <alignment vertical="center"/>
    </xf>
    <xf numFmtId="38" fontId="7" fillId="0" borderId="75" xfId="1" applyFont="1" applyFill="1" applyBorder="1" applyAlignment="1">
      <alignment vertical="center"/>
    </xf>
    <xf numFmtId="38" fontId="7" fillId="0" borderId="36" xfId="1" applyFont="1" applyFill="1" applyBorder="1" applyAlignment="1">
      <alignment horizontal="distributed" vertical="top" indent="1"/>
    </xf>
    <xf numFmtId="38" fontId="7" fillId="0" borderId="73" xfId="1" applyFont="1" applyFill="1" applyBorder="1" applyAlignment="1">
      <alignment vertical="center"/>
    </xf>
    <xf numFmtId="38" fontId="7" fillId="0" borderId="26" xfId="1" applyFont="1" applyFill="1" applyBorder="1" applyAlignment="1">
      <alignment horizontal="center"/>
    </xf>
    <xf numFmtId="38" fontId="7" fillId="0" borderId="36" xfId="1" applyFont="1" applyFill="1" applyBorder="1" applyAlignment="1">
      <alignment horizontal="center"/>
    </xf>
    <xf numFmtId="38" fontId="7" fillId="0" borderId="5" xfId="1" applyFont="1" applyFill="1" applyBorder="1" applyAlignment="1">
      <alignment vertical="center"/>
    </xf>
    <xf numFmtId="38" fontId="7" fillId="0" borderId="29" xfId="1" applyFont="1" applyFill="1" applyBorder="1" applyAlignment="1">
      <alignment horizontal="center" vertical="top" shrinkToFit="1"/>
    </xf>
    <xf numFmtId="38" fontId="10" fillId="0" borderId="0" xfId="1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horizontal="center" vertical="top" shrinkToFit="1"/>
    </xf>
    <xf numFmtId="38" fontId="7" fillId="0" borderId="5" xfId="1" applyFont="1" applyFill="1" applyBorder="1" applyAlignment="1">
      <alignment horizontal="center" vertical="top" shrinkToFit="1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149" xfId="1" applyNumberFormat="1" applyFont="1" applyFill="1" applyBorder="1" applyAlignment="1" applyProtection="1">
      <alignment horizontal="center"/>
    </xf>
    <xf numFmtId="49" fontId="7" fillId="0" borderId="9" xfId="1" applyNumberFormat="1" applyFont="1" applyFill="1" applyBorder="1" applyAlignment="1" applyProtection="1">
      <alignment horizontal="center"/>
    </xf>
    <xf numFmtId="49" fontId="7" fillId="0" borderId="107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12" xfId="1" applyNumberFormat="1" applyFont="1" applyFill="1" applyBorder="1" applyAlignment="1" applyProtection="1">
      <alignment horizontal="center"/>
    </xf>
    <xf numFmtId="49" fontId="7" fillId="0" borderId="6" xfId="1" applyNumberFormat="1" applyFont="1" applyFill="1" applyBorder="1" applyAlignment="1" applyProtection="1">
      <alignment horizontal="center"/>
    </xf>
    <xf numFmtId="38" fontId="7" fillId="0" borderId="147" xfId="1" applyFont="1" applyFill="1" applyBorder="1" applyAlignment="1">
      <alignment horizontal="right" wrapText="1"/>
    </xf>
    <xf numFmtId="38" fontId="7" fillId="0" borderId="78" xfId="1" applyFont="1" applyFill="1" applyBorder="1" applyAlignment="1">
      <alignment horizontal="right" wrapText="1"/>
    </xf>
    <xf numFmtId="38" fontId="7" fillId="0" borderId="162" xfId="1" applyFont="1" applyFill="1" applyBorder="1" applyAlignment="1">
      <alignment horizontal="right" wrapText="1"/>
    </xf>
    <xf numFmtId="38" fontId="7" fillId="0" borderId="170" xfId="1" applyFont="1" applyFill="1" applyBorder="1" applyAlignment="1">
      <alignment horizontal="right"/>
    </xf>
    <xf numFmtId="38" fontId="7" fillId="0" borderId="50" xfId="1" applyFont="1" applyFill="1" applyBorder="1" applyAlignment="1">
      <alignment horizontal="right" wrapText="1"/>
    </xf>
    <xf numFmtId="38" fontId="7" fillId="0" borderId="163" xfId="1" applyFont="1" applyFill="1" applyBorder="1" applyAlignment="1">
      <alignment horizontal="right" wrapText="1"/>
    </xf>
    <xf numFmtId="38" fontId="7" fillId="0" borderId="171" xfId="1" applyFont="1" applyFill="1" applyBorder="1" applyAlignment="1">
      <alignment horizontal="right"/>
    </xf>
    <xf numFmtId="38" fontId="7" fillId="0" borderId="148" xfId="1" applyFont="1" applyFill="1" applyBorder="1" applyAlignment="1">
      <alignment horizontal="right" wrapText="1"/>
    </xf>
    <xf numFmtId="38" fontId="7" fillId="0" borderId="79" xfId="1" applyFont="1" applyFill="1" applyBorder="1" applyAlignment="1">
      <alignment horizontal="right" wrapText="1"/>
    </xf>
    <xf numFmtId="38" fontId="7" fillId="0" borderId="157" xfId="1" applyFont="1" applyFill="1" applyBorder="1" applyAlignment="1">
      <alignment horizontal="right" wrapText="1"/>
    </xf>
    <xf numFmtId="38" fontId="7" fillId="0" borderId="151" xfId="1" applyFont="1" applyFill="1" applyBorder="1" applyAlignment="1">
      <alignment horizontal="right" wrapText="1"/>
    </xf>
    <xf numFmtId="38" fontId="7" fillId="0" borderId="164" xfId="1" applyFont="1" applyFill="1" applyBorder="1" applyAlignment="1">
      <alignment horizontal="right" wrapText="1"/>
    </xf>
    <xf numFmtId="38" fontId="7" fillId="0" borderId="173" xfId="1" applyFont="1" applyFill="1" applyBorder="1" applyAlignment="1">
      <alignment horizontal="right"/>
    </xf>
    <xf numFmtId="38" fontId="7" fillId="0" borderId="165" xfId="1" applyFont="1" applyFill="1" applyBorder="1" applyAlignment="1">
      <alignment horizontal="right" wrapText="1"/>
    </xf>
    <xf numFmtId="38" fontId="7" fillId="0" borderId="174" xfId="1" applyFont="1" applyFill="1" applyBorder="1" applyAlignment="1">
      <alignment horizontal="right"/>
    </xf>
    <xf numFmtId="38" fontId="7" fillId="0" borderId="166" xfId="1" applyFont="1" applyFill="1" applyBorder="1" applyAlignment="1">
      <alignment horizontal="right" wrapText="1"/>
    </xf>
    <xf numFmtId="38" fontId="7" fillId="0" borderId="172" xfId="1" applyFont="1" applyFill="1" applyBorder="1" applyAlignment="1">
      <alignment horizontal="right"/>
    </xf>
    <xf numFmtId="38" fontId="7" fillId="0" borderId="167" xfId="1" applyFont="1" applyFill="1" applyBorder="1" applyAlignment="1">
      <alignment vertical="center"/>
    </xf>
    <xf numFmtId="38" fontId="7" fillId="0" borderId="169" xfId="1" applyFont="1" applyFill="1" applyBorder="1" applyAlignment="1">
      <alignment horizontal="right"/>
    </xf>
    <xf numFmtId="38" fontId="7" fillId="0" borderId="61" xfId="1" applyFont="1" applyFill="1" applyBorder="1" applyAlignment="1">
      <alignment vertical="center"/>
    </xf>
    <xf numFmtId="38" fontId="7" fillId="0" borderId="62" xfId="1" applyFont="1" applyFill="1" applyBorder="1" applyAlignment="1">
      <alignment vertical="center"/>
    </xf>
    <xf numFmtId="38" fontId="7" fillId="0" borderId="63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>
      <alignment horizontal="centerContinuous" vertical="center"/>
    </xf>
    <xf numFmtId="38" fontId="7" fillId="0" borderId="105" xfId="1" applyFont="1" applyFill="1" applyBorder="1" applyAlignment="1">
      <alignment horizontal="centerContinuous" vertical="center"/>
    </xf>
    <xf numFmtId="38" fontId="7" fillId="0" borderId="101" xfId="1" applyFont="1" applyFill="1" applyBorder="1" applyAlignment="1" applyProtection="1">
      <alignment horizontal="centerContinuous" vertical="center"/>
    </xf>
    <xf numFmtId="38" fontId="7" fillId="0" borderId="66" xfId="1" applyFont="1" applyFill="1" applyBorder="1" applyAlignment="1">
      <alignment horizontal="centerContinuous" vertical="center"/>
    </xf>
    <xf numFmtId="38" fontId="7" fillId="0" borderId="71" xfId="1" applyFont="1" applyFill="1" applyBorder="1" applyAlignment="1">
      <alignment vertical="center"/>
    </xf>
    <xf numFmtId="38" fontId="7" fillId="0" borderId="28" xfId="1" applyFont="1" applyFill="1" applyBorder="1" applyAlignment="1">
      <alignment vertical="center"/>
    </xf>
    <xf numFmtId="38" fontId="7" fillId="0" borderId="27" xfId="1" applyFont="1" applyFill="1" applyBorder="1" applyAlignment="1">
      <alignment vertical="center"/>
    </xf>
    <xf numFmtId="38" fontId="7" fillId="0" borderId="71" xfId="1" applyFont="1" applyFill="1" applyBorder="1" applyAlignment="1" applyProtection="1">
      <alignment horizontal="centerContinuous" vertical="center"/>
    </xf>
    <xf numFmtId="38" fontId="7" fillId="0" borderId="27" xfId="1" applyFont="1" applyFill="1" applyBorder="1" applyAlignment="1" applyProtection="1">
      <alignment horizontal="centerContinuous" vertical="center"/>
    </xf>
    <xf numFmtId="38" fontId="7" fillId="0" borderId="106" xfId="1" applyFont="1" applyFill="1" applyBorder="1" applyAlignment="1">
      <alignment horizontal="centerContinuous" vertical="center"/>
    </xf>
    <xf numFmtId="38" fontId="7" fillId="0" borderId="27" xfId="1" applyFont="1" applyFill="1" applyBorder="1" applyAlignment="1">
      <alignment horizontal="centerContinuous" vertical="center"/>
    </xf>
    <xf numFmtId="38" fontId="7" fillId="0" borderId="72" xfId="1" applyFont="1" applyFill="1" applyBorder="1" applyAlignment="1" applyProtection="1">
      <alignment horizontal="center" vertical="center"/>
    </xf>
    <xf numFmtId="38" fontId="7" fillId="0" borderId="32" xfId="1" applyFont="1" applyFill="1" applyBorder="1" applyAlignment="1" applyProtection="1">
      <alignment horizontal="center" vertical="center"/>
    </xf>
    <xf numFmtId="38" fontId="7" fillId="0" borderId="5" xfId="1" applyFont="1" applyFill="1" applyBorder="1" applyAlignment="1" applyProtection="1">
      <alignment horizontal="center" vertical="center"/>
    </xf>
    <xf numFmtId="38" fontId="7" fillId="0" borderId="73" xfId="1" applyFont="1" applyFill="1" applyBorder="1" applyAlignment="1" applyProtection="1">
      <alignment horizontal="center" vertical="center" shrinkToFit="1"/>
    </xf>
    <xf numFmtId="38" fontId="7" fillId="0" borderId="73" xfId="1" applyFont="1" applyFill="1" applyBorder="1" applyAlignment="1">
      <alignment horizontal="centerContinuous" vertical="center"/>
    </xf>
    <xf numFmtId="38" fontId="7" fillId="0" borderId="34" xfId="1" applyFont="1" applyFill="1" applyBorder="1" applyAlignment="1" applyProtection="1">
      <alignment horizontal="center" vertical="center"/>
    </xf>
    <xf numFmtId="38" fontId="7" fillId="0" borderId="74" xfId="1" applyFont="1" applyFill="1" applyBorder="1" applyAlignment="1">
      <alignment horizontal="centerContinuous" vertical="center"/>
    </xf>
    <xf numFmtId="38" fontId="7" fillId="0" borderId="103" xfId="1" applyFont="1" applyFill="1" applyBorder="1" applyAlignment="1">
      <alignment horizontal="center" vertical="center"/>
    </xf>
    <xf numFmtId="38" fontId="10" fillId="0" borderId="29" xfId="1" applyFont="1" applyFill="1" applyBorder="1" applyAlignment="1">
      <alignment horizontal="center" vertical="center"/>
    </xf>
    <xf numFmtId="38" fontId="7" fillId="0" borderId="75" xfId="1" applyFont="1" applyFill="1" applyBorder="1" applyAlignment="1">
      <alignment horizontal="centerContinuous" vertical="center"/>
    </xf>
    <xf numFmtId="38" fontId="7" fillId="0" borderId="5" xfId="1" applyFont="1" applyFill="1" applyBorder="1" applyAlignment="1">
      <alignment horizontal="centerContinuous" vertical="center"/>
    </xf>
    <xf numFmtId="38" fontId="7" fillId="0" borderId="29" xfId="1" applyFont="1" applyFill="1" applyBorder="1" applyAlignment="1">
      <alignment horizontal="center" vertical="center" shrinkToFit="1"/>
    </xf>
    <xf numFmtId="38" fontId="7" fillId="0" borderId="73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Continuous" vertical="center"/>
    </xf>
    <xf numFmtId="38" fontId="7" fillId="0" borderId="5" xfId="1" applyFont="1" applyFill="1" applyBorder="1" applyAlignment="1">
      <alignment horizontal="center"/>
    </xf>
    <xf numFmtId="38" fontId="7" fillId="0" borderId="0" xfId="1" applyFont="1" applyFill="1" applyBorder="1" applyAlignment="1">
      <alignment horizontal="center" vertical="top"/>
    </xf>
    <xf numFmtId="38" fontId="7" fillId="0" borderId="5" xfId="1" applyFont="1" applyFill="1" applyBorder="1" applyAlignment="1">
      <alignment horizontal="center" vertical="top"/>
    </xf>
    <xf numFmtId="38" fontId="7" fillId="0" borderId="75" xfId="1" applyFont="1" applyFill="1" applyBorder="1" applyAlignment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/>
    </xf>
    <xf numFmtId="38" fontId="7" fillId="0" borderId="150" xfId="1" applyFont="1" applyFill="1" applyBorder="1" applyAlignment="1">
      <alignment horizontal="right" wrapText="1"/>
    </xf>
    <xf numFmtId="38" fontId="7" fillId="0" borderId="160" xfId="1" applyFont="1" applyFill="1" applyBorder="1" applyAlignment="1">
      <alignment horizontal="right" wrapText="1"/>
    </xf>
    <xf numFmtId="38" fontId="7" fillId="0" borderId="161" xfId="1" applyFont="1" applyFill="1" applyBorder="1" applyAlignment="1">
      <alignment horizontal="right" wrapText="1"/>
    </xf>
    <xf numFmtId="38" fontId="7" fillId="0" borderId="98" xfId="1" applyFont="1" applyFill="1" applyBorder="1" applyAlignment="1" applyProtection="1">
      <alignment horizontal="centerContinuous" vertical="center"/>
    </xf>
    <xf numFmtId="38" fontId="7" fillId="0" borderId="99" xfId="1" applyFont="1" applyFill="1" applyBorder="1" applyAlignment="1">
      <alignment horizontal="centerContinuous" vertical="center"/>
    </xf>
    <xf numFmtId="38" fontId="7" fillId="0" borderId="23" xfId="1" applyFont="1" applyFill="1" applyBorder="1" applyAlignment="1" applyProtection="1">
      <alignment horizontal="centerContinuous" vertical="center"/>
    </xf>
    <xf numFmtId="38" fontId="7" fillId="0" borderId="135" xfId="1" applyFont="1" applyFill="1" applyBorder="1" applyAlignment="1">
      <alignment horizontal="centerContinuous" vertical="center"/>
    </xf>
    <xf numFmtId="38" fontId="7" fillId="0" borderId="152" xfId="1" applyFont="1" applyFill="1" applyBorder="1" applyAlignment="1" applyProtection="1">
      <alignment horizontal="centerContinuous" vertical="center"/>
    </xf>
    <xf numFmtId="38" fontId="7" fillId="0" borderId="153" xfId="1" applyFont="1" applyFill="1" applyBorder="1" applyAlignment="1" applyProtection="1">
      <alignment horizontal="centerContinuous" vertical="center"/>
    </xf>
    <xf numFmtId="38" fontId="7" fillId="0" borderId="154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>
      <alignment vertical="center"/>
    </xf>
    <xf numFmtId="38" fontId="7" fillId="0" borderId="82" xfId="1" applyFont="1" applyFill="1" applyBorder="1" applyAlignment="1" applyProtection="1">
      <alignment horizontal="center" vertical="center"/>
    </xf>
    <xf numFmtId="38" fontId="13" fillId="0" borderId="69" xfId="1" applyFont="1" applyFill="1" applyBorder="1" applyAlignment="1">
      <alignment horizontal="distributed" indent="1"/>
    </xf>
    <xf numFmtId="38" fontId="7" fillId="0" borderId="82" xfId="1" applyFont="1" applyFill="1" applyBorder="1" applyAlignment="1" applyProtection="1">
      <alignment horizontal="center"/>
    </xf>
    <xf numFmtId="38" fontId="7" fillId="0" borderId="1" xfId="1" applyFont="1" applyFill="1" applyBorder="1" applyAlignment="1" applyProtection="1">
      <alignment horizontal="center" vertical="center"/>
    </xf>
    <xf numFmtId="38" fontId="7" fillId="0" borderId="82" xfId="1" applyFont="1" applyFill="1" applyBorder="1" applyAlignment="1">
      <alignment horizontal="center"/>
    </xf>
    <xf numFmtId="38" fontId="7" fillId="0" borderId="101" xfId="1" applyFont="1" applyFill="1" applyBorder="1" applyAlignment="1" applyProtection="1">
      <alignment horizontal="center" vertical="center"/>
    </xf>
    <xf numFmtId="38" fontId="7" fillId="0" borderId="67" xfId="1" applyFont="1" applyFill="1" applyBorder="1" applyAlignment="1">
      <alignment vertical="center"/>
    </xf>
    <xf numFmtId="38" fontId="7" fillId="0" borderId="70" xfId="1" applyFont="1" applyFill="1" applyBorder="1" applyAlignment="1" applyProtection="1">
      <alignment horizontal="center" vertical="center"/>
    </xf>
    <xf numFmtId="38" fontId="7" fillId="0" borderId="102" xfId="1" applyFont="1" applyFill="1" applyBorder="1" applyAlignment="1" applyProtection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66" xfId="1" applyFont="1" applyFill="1" applyBorder="1" applyAlignment="1">
      <alignment vertical="center"/>
    </xf>
    <xf numFmtId="38" fontId="7" fillId="0" borderId="30" xfId="1" applyFont="1" applyFill="1" applyBorder="1" applyAlignment="1" applyProtection="1">
      <alignment horizontal="center" vertical="center"/>
    </xf>
    <xf numFmtId="38" fontId="7" fillId="0" borderId="40" xfId="1" applyFont="1" applyFill="1" applyBorder="1" applyAlignment="1">
      <alignment horizontal="centerContinuous" vertical="center"/>
    </xf>
    <xf numFmtId="38" fontId="7" fillId="0" borderId="29" xfId="1" applyFont="1" applyFill="1" applyBorder="1" applyAlignment="1">
      <alignment horizontal="centerContinuous" vertical="center"/>
    </xf>
    <xf numFmtId="38" fontId="7" fillId="0" borderId="8" xfId="1" applyFont="1" applyFill="1" applyBorder="1" applyAlignment="1">
      <alignment horizontal="centerContinuous" vertical="center"/>
    </xf>
    <xf numFmtId="38" fontId="7" fillId="0" borderId="14" xfId="1" applyFont="1" applyFill="1" applyBorder="1" applyAlignment="1">
      <alignment horizontal="centerContinuous" vertical="center"/>
    </xf>
    <xf numFmtId="38" fontId="7" fillId="0" borderId="103" xfId="1" applyFont="1" applyFill="1" applyBorder="1" applyAlignment="1">
      <alignment vertical="center"/>
    </xf>
    <xf numFmtId="38" fontId="7" fillId="0" borderId="104" xfId="1" applyFont="1" applyFill="1" applyBorder="1" applyAlignment="1">
      <alignment horizontal="center" vertical="center"/>
    </xf>
    <xf numFmtId="38" fontId="7" fillId="0" borderId="33" xfId="1" applyFont="1" applyFill="1" applyBorder="1" applyAlignment="1">
      <alignment horizontal="center" shrinkToFit="1"/>
    </xf>
    <xf numFmtId="38" fontId="13" fillId="0" borderId="33" xfId="1" applyFont="1" applyFill="1" applyBorder="1" applyAlignment="1">
      <alignment horizontal="distributed" vertical="center" indent="1"/>
    </xf>
    <xf numFmtId="38" fontId="7" fillId="0" borderId="103" xfId="1" applyFont="1" applyFill="1" applyBorder="1" applyAlignment="1">
      <alignment horizontal="center"/>
    </xf>
    <xf numFmtId="38" fontId="7" fillId="0" borderId="134" xfId="1" applyFont="1" applyFill="1" applyBorder="1" applyAlignment="1">
      <alignment horizontal="center"/>
    </xf>
    <xf numFmtId="38" fontId="7" fillId="0" borderId="69" xfId="1" applyFont="1" applyFill="1" applyBorder="1" applyAlignment="1">
      <alignment horizontal="center"/>
    </xf>
    <xf numFmtId="38" fontId="7" fillId="0" borderId="5" xfId="1" applyFont="1" applyFill="1" applyBorder="1" applyAlignment="1">
      <alignment horizontal="center" shrinkToFit="1"/>
    </xf>
    <xf numFmtId="38" fontId="7" fillId="0" borderId="4" xfId="1" applyFont="1" applyFill="1" applyBorder="1" applyAlignment="1" applyProtection="1">
      <alignment horizontal="center"/>
    </xf>
    <xf numFmtId="38" fontId="7" fillId="0" borderId="4" xfId="1" applyFont="1" applyFill="1" applyBorder="1" applyAlignment="1" applyProtection="1">
      <alignment horizontal="center" shrinkToFit="1"/>
    </xf>
    <xf numFmtId="38" fontId="7" fillId="0" borderId="4" xfId="1" applyFont="1" applyFill="1" applyBorder="1" applyAlignment="1" applyProtection="1">
      <alignment vertical="center"/>
    </xf>
    <xf numFmtId="38" fontId="13" fillId="0" borderId="33" xfId="1" applyFont="1" applyFill="1" applyBorder="1" applyAlignment="1">
      <alignment horizontal="distributed" vertical="top" indent="1"/>
    </xf>
    <xf numFmtId="38" fontId="7" fillId="0" borderId="38" xfId="1" applyFont="1" applyFill="1" applyBorder="1" applyAlignment="1" applyProtection="1">
      <alignment horizontal="center"/>
    </xf>
    <xf numFmtId="38" fontId="7" fillId="0" borderId="0" xfId="1" applyFont="1" applyFill="1" applyBorder="1" applyAlignment="1" applyProtection="1">
      <alignment horizontal="center" vertical="top" shrinkToFit="1"/>
    </xf>
    <xf numFmtId="38" fontId="7" fillId="0" borderId="33" xfId="1" applyFont="1" applyFill="1" applyBorder="1" applyAlignment="1" applyProtection="1">
      <alignment horizontal="center" vertical="top" shrinkToFit="1"/>
    </xf>
    <xf numFmtId="38" fontId="7" fillId="0" borderId="76" xfId="1" applyFont="1" applyFill="1" applyBorder="1" applyAlignment="1" applyProtection="1">
      <alignment vertical="center"/>
    </xf>
    <xf numFmtId="38" fontId="7" fillId="0" borderId="91" xfId="1" applyFont="1" applyFill="1" applyBorder="1" applyAlignment="1">
      <alignment horizontal="center" vertical="top"/>
    </xf>
    <xf numFmtId="38" fontId="7" fillId="0" borderId="136" xfId="1" applyFont="1" applyFill="1" applyBorder="1" applyAlignment="1">
      <alignment horizontal="right" wrapText="1"/>
    </xf>
    <xf numFmtId="38" fontId="7" fillId="0" borderId="110" xfId="1" applyFont="1" applyFill="1" applyBorder="1" applyAlignment="1">
      <alignment horizontal="right" wrapText="1"/>
    </xf>
    <xf numFmtId="38" fontId="7" fillId="0" borderId="40" xfId="1" applyFont="1" applyFill="1" applyBorder="1" applyAlignment="1">
      <alignment vertical="center"/>
    </xf>
    <xf numFmtId="38" fontId="7" fillId="0" borderId="19" xfId="1" applyFont="1" applyFill="1" applyBorder="1" applyAlignment="1">
      <alignment vertical="center"/>
    </xf>
    <xf numFmtId="38" fontId="7" fillId="0" borderId="111" xfId="1" applyFont="1" applyFill="1" applyBorder="1" applyAlignment="1">
      <alignment horizontal="right" wrapText="1"/>
    </xf>
    <xf numFmtId="38" fontId="7" fillId="0" borderId="112" xfId="1" applyFont="1" applyFill="1" applyBorder="1" applyAlignment="1">
      <alignment horizontal="right" wrapText="1"/>
    </xf>
    <xf numFmtId="38" fontId="7" fillId="0" borderId="126" xfId="1" applyFont="1" applyFill="1" applyBorder="1" applyAlignment="1">
      <alignment vertical="center"/>
    </xf>
    <xf numFmtId="38" fontId="7" fillId="0" borderId="100" xfId="1" applyFont="1" applyFill="1" applyBorder="1" applyAlignment="1" applyProtection="1">
      <alignment horizontal="centerContinuous" vertical="center"/>
    </xf>
    <xf numFmtId="38" fontId="7" fillId="0" borderId="23" xfId="1" applyFont="1" applyFill="1" applyBorder="1" applyAlignment="1">
      <alignment horizontal="centerContinuous" vertical="center"/>
    </xf>
    <xf numFmtId="38" fontId="7" fillId="0" borderId="82" xfId="1" applyFont="1" applyFill="1" applyBorder="1" applyAlignment="1" applyProtection="1">
      <alignment horizontal="centerContinuous" vertical="center"/>
    </xf>
    <xf numFmtId="38" fontId="7" fillId="0" borderId="3" xfId="1" applyFont="1" applyFill="1" applyBorder="1" applyAlignment="1" applyProtection="1">
      <alignment horizontal="centerContinuous" vertical="center"/>
    </xf>
    <xf numFmtId="38" fontId="7" fillId="0" borderId="88" xfId="1" applyFont="1" applyFill="1" applyBorder="1" applyAlignment="1" applyProtection="1">
      <alignment horizontal="center" vertical="center"/>
    </xf>
    <xf numFmtId="38" fontId="7" fillId="0" borderId="3" xfId="1" applyFont="1" applyFill="1" applyBorder="1" applyAlignment="1">
      <alignment horizontal="centerContinuous" vertical="center"/>
    </xf>
    <xf numFmtId="38" fontId="7" fillId="0" borderId="76" xfId="1" applyFont="1" applyFill="1" applyBorder="1" applyAlignment="1" applyProtection="1">
      <alignment horizontal="center" vertical="center"/>
    </xf>
    <xf numFmtId="38" fontId="7" fillId="0" borderId="3" xfId="1" applyFont="1" applyFill="1" applyBorder="1" applyAlignment="1">
      <alignment horizontal="center"/>
    </xf>
    <xf numFmtId="38" fontId="7" fillId="0" borderId="0" xfId="1" applyFont="1" applyFill="1" applyBorder="1" applyAlignment="1" applyProtection="1">
      <alignment vertical="center"/>
    </xf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0" xfId="1" applyNumberFormat="1" applyFont="1" applyFill="1" applyBorder="1" applyAlignment="1" applyProtection="1">
      <alignment horizontal="center" vertical="center"/>
    </xf>
    <xf numFmtId="38" fontId="7" fillId="0" borderId="21" xfId="1" applyFont="1" applyFill="1" applyBorder="1" applyAlignment="1" applyProtection="1">
      <alignment horizontal="left" vertical="center"/>
    </xf>
    <xf numFmtId="38" fontId="7" fillId="0" borderId="25" xfId="1" applyFont="1" applyFill="1" applyBorder="1" applyAlignment="1">
      <alignment horizontal="centerContinuous" vertical="center"/>
    </xf>
    <xf numFmtId="38" fontId="7" fillId="0" borderId="4" xfId="1" applyFont="1" applyFill="1" applyBorder="1" applyAlignment="1">
      <alignment horizontal="centerContinuous" vertical="center"/>
    </xf>
    <xf numFmtId="38" fontId="7" fillId="0" borderId="30" xfId="1" applyFont="1" applyFill="1" applyBorder="1" applyAlignment="1">
      <alignment horizontal="centerContinuous" vertical="center"/>
    </xf>
    <xf numFmtId="38" fontId="7" fillId="0" borderId="129" xfId="1" applyFont="1" applyFill="1" applyBorder="1" applyAlignment="1">
      <alignment horizontal="centerContinuous" vertical="center"/>
    </xf>
    <xf numFmtId="38" fontId="7" fillId="0" borderId="101" xfId="1" applyFont="1" applyFill="1" applyBorder="1" applyAlignment="1">
      <alignment horizontal="centerContinuous" vertical="center"/>
    </xf>
    <xf numFmtId="38" fontId="7" fillId="0" borderId="146" xfId="1" applyFont="1" applyFill="1" applyBorder="1" applyAlignment="1">
      <alignment horizontal="centerContinuous" vertical="center"/>
    </xf>
    <xf numFmtId="38" fontId="7" fillId="0" borderId="96" xfId="1" applyFont="1" applyFill="1" applyBorder="1" applyAlignment="1">
      <alignment horizontal="centerContinuous" vertical="center"/>
    </xf>
    <xf numFmtId="38" fontId="7" fillId="0" borderId="92" xfId="1" applyFont="1" applyFill="1" applyBorder="1" applyAlignment="1"/>
    <xf numFmtId="38" fontId="7" fillId="0" borderId="76" xfId="1" applyFont="1" applyFill="1" applyBorder="1" applyAlignment="1" applyProtection="1"/>
    <xf numFmtId="49" fontId="7" fillId="0" borderId="77" xfId="1" applyNumberFormat="1" applyFont="1" applyFill="1" applyBorder="1" applyAlignment="1">
      <alignment horizontal="center"/>
    </xf>
    <xf numFmtId="38" fontId="7" fillId="0" borderId="93" xfId="1" applyFont="1" applyFill="1" applyBorder="1" applyAlignment="1">
      <alignment horizontal="right" wrapText="1"/>
    </xf>
    <xf numFmtId="38" fontId="7" fillId="0" borderId="101" xfId="1" applyFont="1" applyFill="1" applyBorder="1" applyAlignment="1">
      <alignment vertical="center"/>
    </xf>
    <xf numFmtId="38" fontId="7" fillId="0" borderId="64" xfId="1" applyFont="1" applyFill="1" applyBorder="1" applyAlignment="1" applyProtection="1">
      <alignment horizontal="centerContinuous" vertical="center"/>
    </xf>
    <xf numFmtId="38" fontId="7" fillId="0" borderId="76" xfId="1" applyFont="1" applyFill="1" applyBorder="1" applyAlignment="1">
      <alignment vertical="center"/>
    </xf>
    <xf numFmtId="38" fontId="7" fillId="0" borderId="0" xfId="1" applyFont="1" applyFill="1" applyBorder="1" applyAlignment="1">
      <alignment horizontal="center"/>
    </xf>
    <xf numFmtId="49" fontId="7" fillId="0" borderId="33" xfId="1" applyNumberFormat="1" applyFont="1" applyFill="1" applyBorder="1" applyAlignment="1" applyProtection="1">
      <alignment horizontal="center"/>
    </xf>
    <xf numFmtId="38" fontId="7" fillId="0" borderId="175" xfId="1" applyFont="1" applyFill="1" applyBorder="1" applyAlignment="1">
      <alignment horizontal="right" wrapText="1"/>
    </xf>
    <xf numFmtId="38" fontId="7" fillId="0" borderId="0" xfId="1" applyFont="1" applyFill="1" applyAlignment="1">
      <alignment horizontal="left" indent="1"/>
    </xf>
    <xf numFmtId="38" fontId="7" fillId="0" borderId="0" xfId="1" applyFont="1" applyFill="1" applyAlignment="1" applyProtection="1">
      <alignment horizontal="centerContinuous"/>
    </xf>
    <xf numFmtId="38" fontId="7" fillId="0" borderId="0" xfId="1" applyFont="1" applyFill="1" applyProtection="1"/>
    <xf numFmtId="38" fontId="7" fillId="0" borderId="0" xfId="1" applyFont="1" applyFill="1" applyBorder="1"/>
    <xf numFmtId="38" fontId="7" fillId="0" borderId="0" xfId="1" applyFont="1" applyFill="1" applyBorder="1" applyProtection="1"/>
    <xf numFmtId="38" fontId="7" fillId="0" borderId="0" xfId="1" applyFont="1" applyFill="1" applyAlignment="1">
      <alignment horizontal="right"/>
    </xf>
    <xf numFmtId="38" fontId="7" fillId="0" borderId="83" xfId="1" applyFont="1" applyFill="1" applyBorder="1" applyAlignment="1" applyProtection="1">
      <alignment horizontal="centerContinuous" vertical="center"/>
    </xf>
    <xf numFmtId="38" fontId="7" fillId="0" borderId="85" xfId="1" applyFont="1" applyFill="1" applyBorder="1" applyAlignment="1" applyProtection="1">
      <alignment horizontal="centerContinuous" vertical="center"/>
    </xf>
    <xf numFmtId="38" fontId="7" fillId="0" borderId="86" xfId="1" applyFont="1" applyFill="1" applyBorder="1" applyAlignment="1">
      <alignment horizontal="centerContinuous" vertical="center"/>
    </xf>
    <xf numFmtId="38" fontId="7" fillId="0" borderId="92" xfId="1" applyFont="1" applyFill="1" applyBorder="1" applyAlignment="1">
      <alignment vertical="center"/>
    </xf>
    <xf numFmtId="38" fontId="7" fillId="0" borderId="50" xfId="1" applyFont="1" applyFill="1" applyBorder="1" applyAlignment="1">
      <alignment vertical="center"/>
    </xf>
    <xf numFmtId="38" fontId="7" fillId="0" borderId="128" xfId="1" applyFont="1" applyFill="1" applyBorder="1"/>
    <xf numFmtId="38" fontId="7" fillId="0" borderId="60" xfId="1" applyFont="1" applyFill="1" applyBorder="1"/>
    <xf numFmtId="38" fontId="7" fillId="0" borderId="22" xfId="1" applyFont="1" applyFill="1" applyBorder="1" applyAlignment="1">
      <alignment vertical="center"/>
    </xf>
    <xf numFmtId="38" fontId="7" fillId="0" borderId="24" xfId="1" applyFont="1" applyFill="1" applyBorder="1" applyAlignment="1" applyProtection="1">
      <alignment horizontal="center" vertical="center"/>
    </xf>
    <xf numFmtId="38" fontId="7" fillId="0" borderId="25" xfId="1" applyFont="1" applyFill="1" applyBorder="1" applyAlignment="1" applyProtection="1">
      <alignment horizontal="center" vertical="center"/>
    </xf>
    <xf numFmtId="38" fontId="7" fillId="0" borderId="65" xfId="1" applyFont="1" applyFill="1" applyBorder="1" applyAlignment="1" applyProtection="1">
      <alignment horizontal="centerContinuous" vertical="center"/>
    </xf>
    <xf numFmtId="38" fontId="7" fillId="0" borderId="69" xfId="1" applyFont="1" applyFill="1" applyBorder="1" applyAlignment="1">
      <alignment vertical="center"/>
    </xf>
    <xf numFmtId="38" fontId="7" fillId="0" borderId="106" xfId="1" applyFont="1" applyFill="1" applyBorder="1" applyAlignment="1">
      <alignment horizontal="center"/>
    </xf>
    <xf numFmtId="38" fontId="7" fillId="0" borderId="5" xfId="1" applyFont="1" applyFill="1" applyBorder="1" applyAlignment="1" applyProtection="1">
      <alignment horizontal="center"/>
    </xf>
    <xf numFmtId="38" fontId="7" fillId="0" borderId="73" xfId="1" applyFont="1" applyFill="1" applyBorder="1" applyAlignment="1" applyProtection="1">
      <alignment horizontal="center" shrinkToFit="1"/>
    </xf>
    <xf numFmtId="38" fontId="7" fillId="0" borderId="27" xfId="1" applyFont="1" applyFill="1" applyBorder="1" applyAlignment="1" applyProtection="1">
      <alignment horizontal="center"/>
    </xf>
    <xf numFmtId="38" fontId="7" fillId="0" borderId="27" xfId="1" applyFont="1" applyFill="1" applyBorder="1" applyAlignment="1">
      <alignment horizontal="center"/>
    </xf>
    <xf numFmtId="38" fontId="7" fillId="0" borderId="5" xfId="1" applyFont="1" applyFill="1" applyBorder="1" applyAlignment="1">
      <alignment horizontal="distributed" vertical="top" indent="1"/>
    </xf>
    <xf numFmtId="38" fontId="7" fillId="0" borderId="75" xfId="1" applyFont="1" applyFill="1" applyBorder="1" applyAlignment="1">
      <alignment horizontal="distributed" vertical="top" indent="1"/>
    </xf>
    <xf numFmtId="49" fontId="7" fillId="0" borderId="142" xfId="1" applyNumberFormat="1" applyFont="1" applyFill="1" applyBorder="1" applyAlignment="1" applyProtection="1">
      <alignment horizontal="center"/>
    </xf>
    <xf numFmtId="38" fontId="7" fillId="0" borderId="0" xfId="1" applyFont="1" applyFill="1" applyAlignment="1" applyProtection="1">
      <alignment vertical="center"/>
    </xf>
    <xf numFmtId="38" fontId="12" fillId="0" borderId="0" xfId="1" applyFont="1" applyFill="1" applyAlignment="1">
      <alignment vertical="center"/>
    </xf>
    <xf numFmtId="38" fontId="7" fillId="0" borderId="121" xfId="1" applyFont="1" applyFill="1" applyBorder="1" applyAlignment="1">
      <alignment horizontal="centerContinuous" vertical="center"/>
    </xf>
    <xf numFmtId="38" fontId="7" fillId="0" borderId="28" xfId="1" applyFont="1" applyFill="1" applyBorder="1" applyAlignment="1" applyProtection="1">
      <alignment horizontal="center" vertical="center"/>
    </xf>
    <xf numFmtId="38" fontId="7" fillId="0" borderId="27" xfId="1" applyFont="1" applyFill="1" applyBorder="1" applyAlignment="1" applyProtection="1">
      <alignment horizontal="center" vertical="center"/>
    </xf>
    <xf numFmtId="38" fontId="7" fillId="0" borderId="106" xfId="1" applyFont="1" applyFill="1" applyBorder="1" applyAlignment="1" applyProtection="1">
      <alignment horizontal="center" vertical="center"/>
    </xf>
    <xf numFmtId="38" fontId="7" fillId="0" borderId="3" xfId="1" applyFont="1" applyFill="1" applyBorder="1" applyAlignment="1">
      <alignment vertical="center"/>
    </xf>
    <xf numFmtId="38" fontId="7" fillId="0" borderId="92" xfId="1" applyFont="1" applyFill="1" applyBorder="1" applyAlignment="1" applyProtection="1">
      <alignment horizontal="center"/>
    </xf>
    <xf numFmtId="38" fontId="7" fillId="0" borderId="106" xfId="1" applyFont="1" applyFill="1" applyBorder="1" applyAlignment="1" applyProtection="1">
      <alignment horizontal="center"/>
    </xf>
    <xf numFmtId="38" fontId="7" fillId="0" borderId="133" xfId="1" applyFont="1" applyFill="1" applyBorder="1" applyAlignment="1" applyProtection="1">
      <alignment horizontal="center"/>
    </xf>
    <xf numFmtId="38" fontId="7" fillId="0" borderId="133" xfId="1" applyFont="1" applyFill="1" applyBorder="1" applyAlignment="1" applyProtection="1">
      <alignment horizontal="center" shrinkToFit="1"/>
    </xf>
    <xf numFmtId="38" fontId="7" fillId="0" borderId="132" xfId="1" applyFont="1" applyFill="1" applyBorder="1" applyAlignment="1" applyProtection="1">
      <alignment horizontal="center" vertical="center"/>
    </xf>
    <xf numFmtId="38" fontId="7" fillId="0" borderId="34" xfId="1" applyFont="1" applyFill="1" applyBorder="1" applyAlignment="1">
      <alignment horizontal="center"/>
    </xf>
    <xf numFmtId="38" fontId="7" fillId="0" borderId="176" xfId="1" applyFont="1" applyFill="1" applyBorder="1" applyAlignment="1">
      <alignment horizontal="center"/>
    </xf>
    <xf numFmtId="38" fontId="7" fillId="0" borderId="36" xfId="1" applyFont="1" applyFill="1" applyBorder="1" applyAlignment="1" applyProtection="1">
      <alignment horizontal="center" vertical="center"/>
    </xf>
    <xf numFmtId="38" fontId="7" fillId="0" borderId="4" xfId="1" applyFont="1" applyFill="1" applyBorder="1" applyAlignment="1" applyProtection="1">
      <alignment horizontal="center" vertical="center" shrinkToFit="1"/>
    </xf>
    <xf numFmtId="38" fontId="7" fillId="0" borderId="39" xfId="1" applyFont="1" applyFill="1" applyBorder="1" applyAlignment="1" applyProtection="1">
      <alignment horizontal="center" vertical="center"/>
    </xf>
    <xf numFmtId="38" fontId="7" fillId="0" borderId="0" xfId="1" applyFont="1" applyFill="1" applyBorder="1" applyAlignment="1" applyProtection="1">
      <alignment horizontal="center"/>
    </xf>
    <xf numFmtId="38" fontId="7" fillId="0" borderId="92" xfId="1" applyFont="1" applyFill="1" applyBorder="1" applyAlignment="1">
      <alignment horizontal="center"/>
    </xf>
    <xf numFmtId="38" fontId="7" fillId="0" borderId="0" xfId="1" applyFont="1" applyFill="1" applyBorder="1" applyAlignment="1" applyProtection="1">
      <alignment horizontal="center" vertical="top"/>
    </xf>
    <xf numFmtId="38" fontId="7" fillId="0" borderId="36" xfId="1" applyFont="1" applyFill="1" applyBorder="1" applyAlignment="1">
      <alignment horizontal="center" vertical="top"/>
    </xf>
    <xf numFmtId="38" fontId="7" fillId="0" borderId="4" xfId="1" applyFont="1" applyFill="1" applyBorder="1" applyAlignment="1">
      <alignment horizontal="center" vertical="top"/>
    </xf>
    <xf numFmtId="49" fontId="7" fillId="0" borderId="143" xfId="1" applyNumberFormat="1" applyFont="1" applyFill="1" applyBorder="1" applyAlignment="1" applyProtection="1">
      <alignment horizontal="center"/>
    </xf>
    <xf numFmtId="49" fontId="7" fillId="0" borderId="141" xfId="1" applyNumberFormat="1" applyFont="1" applyFill="1" applyBorder="1" applyAlignment="1" applyProtection="1">
      <alignment horizontal="center"/>
    </xf>
    <xf numFmtId="49" fontId="7" fillId="0" borderId="144" xfId="1" applyNumberFormat="1" applyFont="1" applyFill="1" applyBorder="1" applyAlignment="1" applyProtection="1">
      <alignment horizontal="center"/>
    </xf>
    <xf numFmtId="38" fontId="7" fillId="0" borderId="177" xfId="1" applyFont="1" applyFill="1" applyBorder="1" applyAlignment="1">
      <alignment horizontal="right" wrapText="1"/>
    </xf>
    <xf numFmtId="38" fontId="7" fillId="0" borderId="183" xfId="1" applyFont="1" applyFill="1" applyBorder="1" applyAlignment="1">
      <alignment horizontal="right" wrapText="1"/>
    </xf>
    <xf numFmtId="38" fontId="7" fillId="0" borderId="178" xfId="1" applyFont="1" applyFill="1" applyBorder="1" applyAlignment="1">
      <alignment horizontal="right" wrapText="1"/>
    </xf>
    <xf numFmtId="38" fontId="7" fillId="0" borderId="184" xfId="1" applyFont="1" applyFill="1" applyBorder="1" applyAlignment="1">
      <alignment horizontal="right" wrapText="1"/>
    </xf>
    <xf numFmtId="38" fontId="7" fillId="0" borderId="179" xfId="1" applyFont="1" applyFill="1" applyBorder="1" applyAlignment="1">
      <alignment horizontal="right" wrapText="1"/>
    </xf>
    <xf numFmtId="38" fontId="7" fillId="0" borderId="185" xfId="1" applyFont="1" applyFill="1" applyBorder="1" applyAlignment="1">
      <alignment horizontal="right" wrapText="1"/>
    </xf>
    <xf numFmtId="38" fontId="7" fillId="0" borderId="181" xfId="1" applyFont="1" applyFill="1" applyBorder="1" applyAlignment="1">
      <alignment horizontal="right" wrapText="1"/>
    </xf>
    <xf numFmtId="38" fontId="7" fillId="0" borderId="186" xfId="1" applyFont="1" applyFill="1" applyBorder="1" applyAlignment="1">
      <alignment horizontal="right" wrapText="1"/>
    </xf>
    <xf numFmtId="38" fontId="7" fillId="0" borderId="187" xfId="1" applyFont="1" applyFill="1" applyBorder="1" applyAlignment="1">
      <alignment horizontal="right" wrapText="1"/>
    </xf>
    <xf numFmtId="38" fontId="7" fillId="0" borderId="182" xfId="1" applyFont="1" applyFill="1" applyBorder="1" applyAlignment="1">
      <alignment vertical="center"/>
    </xf>
    <xf numFmtId="38" fontId="7" fillId="0" borderId="102" xfId="1" applyFont="1" applyFill="1" applyBorder="1" applyAlignment="1">
      <alignment horizontal="center" vertical="center"/>
    </xf>
    <xf numFmtId="38" fontId="7" fillId="0" borderId="2" xfId="1" applyFont="1" applyFill="1" applyBorder="1" applyAlignment="1">
      <alignment horizontal="center" vertical="center"/>
    </xf>
    <xf numFmtId="38" fontId="7" fillId="0" borderId="155" xfId="1" applyFont="1" applyFill="1" applyBorder="1" applyAlignment="1">
      <alignment horizontal="center" vertical="center"/>
    </xf>
    <xf numFmtId="38" fontId="7" fillId="0" borderId="156" xfId="1" applyFont="1" applyFill="1" applyBorder="1" applyAlignment="1" applyProtection="1">
      <alignment horizontal="center" vertical="center"/>
    </xf>
    <xf numFmtId="38" fontId="7" fillId="0" borderId="2" xfId="1" applyFont="1" applyFill="1" applyBorder="1" applyAlignment="1" applyProtection="1">
      <alignment horizontal="center" vertical="center"/>
    </xf>
    <xf numFmtId="38" fontId="7" fillId="0" borderId="74" xfId="1" applyFont="1" applyFill="1" applyBorder="1" applyAlignment="1" applyProtection="1">
      <alignment horizontal="center" vertical="center"/>
    </xf>
    <xf numFmtId="38" fontId="7" fillId="0" borderId="24" xfId="1" applyFont="1" applyFill="1" applyBorder="1" applyAlignment="1">
      <alignment horizontal="center" vertical="center"/>
    </xf>
    <xf numFmtId="38" fontId="7" fillId="0" borderId="24" xfId="1" applyFont="1" applyFill="1" applyBorder="1" applyAlignment="1" applyProtection="1">
      <alignment horizontal="center" vertical="center"/>
    </xf>
    <xf numFmtId="38" fontId="7" fillId="0" borderId="80" xfId="1" applyFont="1" applyFill="1" applyBorder="1" applyAlignment="1" applyProtection="1">
      <alignment horizontal="center" vertical="center"/>
    </xf>
    <xf numFmtId="38" fontId="7" fillId="0" borderId="22" xfId="1" applyFont="1" applyFill="1" applyBorder="1" applyAlignment="1" applyProtection="1">
      <alignment horizontal="center" vertical="center"/>
    </xf>
    <xf numFmtId="38" fontId="7" fillId="0" borderId="135" xfId="1" applyFont="1" applyFill="1" applyBorder="1" applyAlignment="1" applyProtection="1">
      <alignment horizontal="center" vertical="center"/>
    </xf>
    <xf numFmtId="38" fontId="7" fillId="0" borderId="188" xfId="1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41"/>
  <sheetViews>
    <sheetView tabSelected="1" view="pageBreakPreview" zoomScale="70" zoomScaleNormal="50" zoomScaleSheetLayoutView="70" workbookViewId="0">
      <pane xSplit="2" ySplit="8" topLeftCell="N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5.125" style="1" customWidth="1"/>
    <col min="2" max="2" width="13.875" style="1" customWidth="1"/>
    <col min="3" max="5" width="25.875" style="1" customWidth="1"/>
    <col min="6" max="15" width="18.375" style="1" customWidth="1"/>
    <col min="16" max="21" width="28.375" style="1" customWidth="1"/>
    <col min="22" max="16384" width="11" style="1"/>
  </cols>
  <sheetData>
    <row r="1" spans="1:223" ht="24.95" customHeight="1" x14ac:dyDescent="0.15">
      <c r="C1" s="116" t="s">
        <v>652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</row>
    <row r="2" spans="1:223" ht="20.100000000000001" customHeight="1" x14ac:dyDescent="0.15">
      <c r="B2" s="9"/>
      <c r="C2" s="117" t="s">
        <v>667</v>
      </c>
      <c r="D2" s="8"/>
      <c r="E2" s="8"/>
      <c r="F2" s="117" t="str">
        <f>C2</f>
        <v>第１１表  令和２（2020）年度市町村民税等の納税義務者等</v>
      </c>
      <c r="G2" s="8"/>
      <c r="H2" s="8"/>
      <c r="I2" s="8"/>
      <c r="J2" s="8"/>
      <c r="K2" s="8"/>
      <c r="L2" s="8"/>
      <c r="M2" s="8"/>
      <c r="N2" s="8"/>
      <c r="O2" s="8"/>
      <c r="P2" s="117" t="str">
        <f>C2</f>
        <v>第１１表  令和２（2020）年度市町村民税等の納税義務者等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</row>
    <row r="3" spans="1:223" s="10" customFormat="1" ht="20.100000000000001" customHeight="1" thickBot="1" x14ac:dyDescent="0.25">
      <c r="C3" s="119" t="s">
        <v>0</v>
      </c>
      <c r="D3" s="36"/>
      <c r="E3" s="78" t="s">
        <v>1</v>
      </c>
      <c r="F3" s="119" t="s">
        <v>2</v>
      </c>
      <c r="O3" s="57" t="s">
        <v>1</v>
      </c>
      <c r="P3" s="119" t="s">
        <v>3</v>
      </c>
      <c r="U3" s="57" t="s">
        <v>1</v>
      </c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</row>
    <row r="4" spans="1:223" ht="24" customHeight="1" x14ac:dyDescent="0.15">
      <c r="A4" s="11"/>
      <c r="B4" s="91"/>
      <c r="C4" s="103" t="s">
        <v>4</v>
      </c>
      <c r="D4" s="79"/>
      <c r="E4" s="104"/>
      <c r="F4" s="45" t="s">
        <v>5</v>
      </c>
      <c r="G4" s="13"/>
      <c r="H4" s="13"/>
      <c r="I4" s="13"/>
      <c r="J4" s="13"/>
      <c r="K4" s="13"/>
      <c r="L4" s="62"/>
      <c r="M4" s="63"/>
      <c r="N4" s="63"/>
      <c r="O4" s="46"/>
      <c r="P4" s="85"/>
      <c r="Q4" s="12" t="s">
        <v>6</v>
      </c>
      <c r="R4" s="13"/>
      <c r="S4" s="13"/>
      <c r="T4" s="86"/>
      <c r="U4" s="87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</row>
    <row r="5" spans="1:223" ht="24" customHeight="1" x14ac:dyDescent="0.2">
      <c r="A5" s="15"/>
      <c r="B5" s="92"/>
      <c r="C5" s="105"/>
      <c r="D5" s="39"/>
      <c r="E5" s="70"/>
      <c r="F5" s="108"/>
      <c r="G5" s="72"/>
      <c r="H5" s="66"/>
      <c r="I5" s="80"/>
      <c r="J5" s="66"/>
      <c r="K5" s="66"/>
      <c r="L5" s="80"/>
      <c r="M5" s="81"/>
      <c r="N5" s="81"/>
      <c r="O5" s="109"/>
      <c r="P5" s="67" t="s">
        <v>7</v>
      </c>
      <c r="Q5" s="66"/>
      <c r="R5" s="66"/>
      <c r="S5" s="80"/>
      <c r="T5" s="82"/>
      <c r="U5" s="64" t="s">
        <v>8</v>
      </c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</row>
    <row r="6" spans="1:223" ht="24" customHeight="1" x14ac:dyDescent="0.2">
      <c r="A6" s="19" t="s">
        <v>9</v>
      </c>
      <c r="B6" s="93"/>
      <c r="C6" s="53" t="s">
        <v>10</v>
      </c>
      <c r="D6" s="17" t="s">
        <v>11</v>
      </c>
      <c r="E6" s="69" t="s">
        <v>12</v>
      </c>
      <c r="F6" s="44" t="s">
        <v>219</v>
      </c>
      <c r="G6" s="21" t="s">
        <v>220</v>
      </c>
      <c r="H6" s="22" t="s">
        <v>221</v>
      </c>
      <c r="I6" s="22" t="s">
        <v>222</v>
      </c>
      <c r="J6" s="22" t="s">
        <v>13</v>
      </c>
      <c r="K6" s="22" t="s">
        <v>223</v>
      </c>
      <c r="L6" s="22" t="s">
        <v>224</v>
      </c>
      <c r="M6" s="22" t="s">
        <v>225</v>
      </c>
      <c r="N6" s="22" t="s">
        <v>226</v>
      </c>
      <c r="O6" s="110" t="s">
        <v>12</v>
      </c>
      <c r="P6" s="54" t="s">
        <v>402</v>
      </c>
      <c r="Q6" s="22" t="s">
        <v>14</v>
      </c>
      <c r="R6" s="22" t="s">
        <v>164</v>
      </c>
      <c r="S6" s="22" t="s">
        <v>15</v>
      </c>
      <c r="T6" s="23" t="s">
        <v>164</v>
      </c>
      <c r="U6" s="69" t="s">
        <v>14</v>
      </c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</row>
    <row r="7" spans="1:223" ht="24" customHeight="1" x14ac:dyDescent="0.2">
      <c r="A7" s="15"/>
      <c r="B7" s="18"/>
      <c r="C7" s="54"/>
      <c r="D7" s="22"/>
      <c r="E7" s="18"/>
      <c r="F7" s="44"/>
      <c r="G7" s="24"/>
      <c r="H7" s="65"/>
      <c r="I7" s="22"/>
      <c r="J7" s="25"/>
      <c r="K7" s="65"/>
      <c r="L7" s="22"/>
      <c r="M7" s="25"/>
      <c r="N7" s="83"/>
      <c r="O7" s="50"/>
      <c r="P7" s="54"/>
      <c r="Q7" s="65"/>
      <c r="R7" s="65"/>
      <c r="S7" s="22"/>
      <c r="T7" s="23"/>
      <c r="U7" s="8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</row>
    <row r="8" spans="1:223" s="124" customFormat="1" ht="24" customHeight="1" x14ac:dyDescent="0.2">
      <c r="A8" s="121"/>
      <c r="B8" s="122"/>
      <c r="C8" s="120" t="s">
        <v>227</v>
      </c>
      <c r="D8" s="3" t="s">
        <v>228</v>
      </c>
      <c r="E8" s="4" t="s">
        <v>229</v>
      </c>
      <c r="F8" s="123" t="s">
        <v>16</v>
      </c>
      <c r="G8" s="5" t="s">
        <v>17</v>
      </c>
      <c r="H8" s="3" t="s">
        <v>18</v>
      </c>
      <c r="I8" s="3" t="s">
        <v>19</v>
      </c>
      <c r="J8" s="3" t="s">
        <v>20</v>
      </c>
      <c r="K8" s="3" t="s">
        <v>21</v>
      </c>
      <c r="L8" s="3" t="s">
        <v>22</v>
      </c>
      <c r="M8" s="3" t="s">
        <v>23</v>
      </c>
      <c r="N8" s="3" t="s">
        <v>24</v>
      </c>
      <c r="O8" s="4" t="s">
        <v>394</v>
      </c>
      <c r="P8" s="120" t="s">
        <v>25</v>
      </c>
      <c r="Q8" s="3" t="s">
        <v>26</v>
      </c>
      <c r="R8" s="3" t="s">
        <v>27</v>
      </c>
      <c r="S8" s="3" t="s">
        <v>395</v>
      </c>
      <c r="T8" s="3" t="s">
        <v>396</v>
      </c>
      <c r="U8" s="4" t="s">
        <v>397</v>
      </c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1"/>
      <c r="BP8" s="131"/>
      <c r="BQ8" s="131"/>
      <c r="BR8" s="131"/>
      <c r="BS8" s="131"/>
      <c r="BT8" s="131"/>
      <c r="BU8" s="131"/>
      <c r="BV8" s="131"/>
      <c r="BW8" s="131"/>
      <c r="BX8" s="131"/>
      <c r="BY8" s="131"/>
      <c r="BZ8" s="131"/>
      <c r="CA8" s="131"/>
      <c r="CB8" s="131"/>
      <c r="CC8" s="131"/>
      <c r="CD8" s="131"/>
      <c r="CE8" s="131"/>
      <c r="CF8" s="131"/>
      <c r="CG8" s="131"/>
      <c r="CH8" s="131"/>
      <c r="CI8" s="131"/>
      <c r="CJ8" s="131"/>
      <c r="CK8" s="131"/>
      <c r="CL8" s="131"/>
      <c r="CM8" s="131"/>
      <c r="CN8" s="131"/>
      <c r="CO8" s="131"/>
      <c r="CP8" s="131"/>
      <c r="CQ8" s="131"/>
      <c r="CR8" s="131"/>
      <c r="CS8" s="131"/>
      <c r="CT8" s="131"/>
      <c r="CU8" s="131"/>
      <c r="CV8" s="131"/>
      <c r="CW8" s="131"/>
      <c r="CX8" s="131"/>
      <c r="CY8" s="131"/>
      <c r="CZ8" s="131"/>
      <c r="DA8" s="131"/>
      <c r="DB8" s="131"/>
      <c r="DC8" s="131"/>
      <c r="DD8" s="131"/>
      <c r="DE8" s="131"/>
      <c r="DF8" s="131"/>
      <c r="DG8" s="131"/>
      <c r="DH8" s="131"/>
      <c r="DI8" s="131"/>
      <c r="DJ8" s="131"/>
      <c r="DK8" s="131"/>
      <c r="DL8" s="131"/>
      <c r="DM8" s="131"/>
      <c r="DN8" s="131"/>
      <c r="DO8" s="131"/>
      <c r="DP8" s="131"/>
      <c r="DQ8" s="131"/>
      <c r="DR8" s="131"/>
      <c r="DS8" s="131"/>
      <c r="DT8" s="131"/>
      <c r="DU8" s="131"/>
      <c r="DV8" s="131"/>
      <c r="DW8" s="131"/>
      <c r="DX8" s="131"/>
      <c r="DY8" s="131"/>
      <c r="DZ8" s="131"/>
      <c r="EA8" s="131"/>
      <c r="EB8" s="131"/>
      <c r="EC8" s="131"/>
      <c r="ED8" s="131"/>
      <c r="EE8" s="131"/>
      <c r="EF8" s="131"/>
      <c r="EG8" s="131"/>
      <c r="EH8" s="131"/>
      <c r="EI8" s="131"/>
      <c r="EJ8" s="131"/>
      <c r="EK8" s="131"/>
      <c r="EL8" s="131"/>
      <c r="EM8" s="131"/>
      <c r="EN8" s="131"/>
      <c r="EO8" s="131"/>
      <c r="EP8" s="131"/>
      <c r="EQ8" s="131"/>
      <c r="ER8" s="131"/>
      <c r="ES8" s="131"/>
      <c r="ET8" s="131"/>
      <c r="EU8" s="131"/>
      <c r="EV8" s="131"/>
      <c r="EW8" s="131"/>
      <c r="EX8" s="131"/>
      <c r="EY8" s="131"/>
      <c r="EZ8" s="131"/>
      <c r="FA8" s="131"/>
      <c r="FB8" s="131"/>
      <c r="FC8" s="131"/>
      <c r="FD8" s="131"/>
      <c r="FE8" s="131"/>
      <c r="FF8" s="131"/>
      <c r="FG8" s="131"/>
      <c r="FH8" s="131"/>
      <c r="FI8" s="131"/>
      <c r="FJ8" s="131"/>
      <c r="FK8" s="131"/>
      <c r="FL8" s="131"/>
      <c r="FM8" s="131"/>
      <c r="FN8" s="131"/>
      <c r="FO8" s="131"/>
      <c r="FP8" s="131"/>
      <c r="FQ8" s="131"/>
      <c r="FR8" s="131"/>
      <c r="FS8" s="131"/>
      <c r="FT8" s="131"/>
      <c r="FU8" s="131"/>
      <c r="FV8" s="131"/>
      <c r="FW8" s="131"/>
      <c r="FX8" s="131"/>
      <c r="FY8" s="131"/>
      <c r="FZ8" s="131"/>
      <c r="GA8" s="131"/>
      <c r="GB8" s="131"/>
      <c r="GC8" s="131"/>
      <c r="GD8" s="131"/>
      <c r="GE8" s="131"/>
      <c r="GF8" s="131"/>
      <c r="GG8" s="131"/>
      <c r="GH8" s="131"/>
      <c r="GI8" s="131"/>
      <c r="GJ8" s="131"/>
      <c r="GK8" s="131"/>
      <c r="GL8" s="131"/>
      <c r="GM8" s="131"/>
      <c r="GN8" s="131"/>
      <c r="GO8" s="131"/>
      <c r="GP8" s="131"/>
      <c r="GQ8" s="131"/>
      <c r="GR8" s="131"/>
      <c r="GS8" s="131"/>
      <c r="GT8" s="131"/>
      <c r="GU8" s="131"/>
      <c r="GV8" s="131"/>
      <c r="GW8" s="131"/>
      <c r="GX8" s="131"/>
      <c r="GY8" s="131"/>
      <c r="GZ8" s="131"/>
      <c r="HA8" s="131"/>
      <c r="HB8" s="131"/>
      <c r="HC8" s="131"/>
      <c r="HD8" s="131"/>
      <c r="HE8" s="131"/>
      <c r="HF8" s="131"/>
      <c r="HG8" s="131"/>
      <c r="HH8" s="131"/>
      <c r="HI8" s="131"/>
      <c r="HJ8" s="131"/>
      <c r="HK8" s="131"/>
      <c r="HL8" s="131"/>
      <c r="HM8" s="131"/>
      <c r="HN8" s="131"/>
      <c r="HO8" s="131"/>
    </row>
    <row r="9" spans="1:223" ht="24" customHeight="1" x14ac:dyDescent="0.2">
      <c r="A9" s="29">
        <v>1</v>
      </c>
      <c r="B9" s="94" t="s">
        <v>28</v>
      </c>
      <c r="C9" s="154">
        <v>266495</v>
      </c>
      <c r="D9" s="155">
        <v>0</v>
      </c>
      <c r="E9" s="156">
        <v>266495</v>
      </c>
      <c r="F9" s="154">
        <v>126</v>
      </c>
      <c r="G9" s="155">
        <v>40</v>
      </c>
      <c r="H9" s="155">
        <v>907</v>
      </c>
      <c r="I9" s="155">
        <v>96</v>
      </c>
      <c r="J9" s="155">
        <v>813</v>
      </c>
      <c r="K9" s="155">
        <v>228</v>
      </c>
      <c r="L9" s="155">
        <v>2361</v>
      </c>
      <c r="M9" s="155">
        <v>109</v>
      </c>
      <c r="N9" s="155">
        <v>12977</v>
      </c>
      <c r="O9" s="156">
        <v>17657</v>
      </c>
      <c r="P9" s="154">
        <v>250837</v>
      </c>
      <c r="Q9" s="155">
        <v>17188</v>
      </c>
      <c r="R9" s="155">
        <v>522</v>
      </c>
      <c r="S9" s="155">
        <v>6361</v>
      </c>
      <c r="T9" s="155">
        <v>381</v>
      </c>
      <c r="U9" s="156">
        <v>195225</v>
      </c>
    </row>
    <row r="10" spans="1:223" ht="24" customHeight="1" x14ac:dyDescent="0.2">
      <c r="A10" s="30">
        <v>2</v>
      </c>
      <c r="B10" s="95" t="s">
        <v>29</v>
      </c>
      <c r="C10" s="157">
        <v>72193</v>
      </c>
      <c r="D10" s="158">
        <v>59</v>
      </c>
      <c r="E10" s="159">
        <v>72252</v>
      </c>
      <c r="F10" s="157">
        <v>23</v>
      </c>
      <c r="G10" s="158">
        <v>14</v>
      </c>
      <c r="H10" s="158">
        <v>143</v>
      </c>
      <c r="I10" s="158">
        <v>14</v>
      </c>
      <c r="J10" s="158">
        <v>119</v>
      </c>
      <c r="K10" s="158">
        <v>68</v>
      </c>
      <c r="L10" s="158">
        <v>612</v>
      </c>
      <c r="M10" s="158">
        <v>32</v>
      </c>
      <c r="N10" s="158">
        <v>3475</v>
      </c>
      <c r="O10" s="159">
        <v>4500</v>
      </c>
      <c r="P10" s="157">
        <v>66676</v>
      </c>
      <c r="Q10" s="158">
        <v>4432</v>
      </c>
      <c r="R10" s="158">
        <v>87</v>
      </c>
      <c r="S10" s="158">
        <v>1510</v>
      </c>
      <c r="T10" s="158">
        <v>52</v>
      </c>
      <c r="U10" s="159">
        <v>63321</v>
      </c>
    </row>
    <row r="11" spans="1:223" ht="24" customHeight="1" x14ac:dyDescent="0.2">
      <c r="A11" s="30">
        <v>3</v>
      </c>
      <c r="B11" s="95" t="s">
        <v>30</v>
      </c>
      <c r="C11" s="157">
        <v>82361</v>
      </c>
      <c r="D11" s="158">
        <v>0</v>
      </c>
      <c r="E11" s="159">
        <v>82361</v>
      </c>
      <c r="F11" s="157">
        <v>27</v>
      </c>
      <c r="G11" s="158">
        <v>11</v>
      </c>
      <c r="H11" s="158">
        <v>130</v>
      </c>
      <c r="I11" s="158">
        <v>33</v>
      </c>
      <c r="J11" s="158">
        <v>118</v>
      </c>
      <c r="K11" s="158">
        <v>61</v>
      </c>
      <c r="L11" s="158">
        <v>562</v>
      </c>
      <c r="M11" s="158">
        <v>34</v>
      </c>
      <c r="N11" s="158">
        <v>3122</v>
      </c>
      <c r="O11" s="159">
        <v>4098</v>
      </c>
      <c r="P11" s="157">
        <v>72727</v>
      </c>
      <c r="Q11" s="158">
        <v>3970</v>
      </c>
      <c r="R11" s="158">
        <v>81</v>
      </c>
      <c r="S11" s="158">
        <v>1542</v>
      </c>
      <c r="T11" s="158">
        <v>54</v>
      </c>
      <c r="U11" s="159">
        <v>68751</v>
      </c>
    </row>
    <row r="12" spans="1:223" ht="24" customHeight="1" x14ac:dyDescent="0.2">
      <c r="A12" s="30">
        <v>4</v>
      </c>
      <c r="B12" s="95" t="s">
        <v>31</v>
      </c>
      <c r="C12" s="157">
        <v>60234</v>
      </c>
      <c r="D12" s="158">
        <v>0</v>
      </c>
      <c r="E12" s="159">
        <v>60234</v>
      </c>
      <c r="F12" s="157">
        <v>27</v>
      </c>
      <c r="G12" s="158">
        <v>11</v>
      </c>
      <c r="H12" s="158">
        <v>197</v>
      </c>
      <c r="I12" s="158">
        <v>24</v>
      </c>
      <c r="J12" s="158">
        <v>190</v>
      </c>
      <c r="K12" s="158">
        <v>62</v>
      </c>
      <c r="L12" s="158">
        <v>597</v>
      </c>
      <c r="M12" s="158">
        <v>27</v>
      </c>
      <c r="N12" s="158">
        <v>2625</v>
      </c>
      <c r="O12" s="159">
        <v>3760</v>
      </c>
      <c r="P12" s="157">
        <v>53924</v>
      </c>
      <c r="Q12" s="158">
        <v>3648</v>
      </c>
      <c r="R12" s="158">
        <v>83</v>
      </c>
      <c r="S12" s="158">
        <v>1499</v>
      </c>
      <c r="T12" s="158">
        <v>48</v>
      </c>
      <c r="U12" s="159">
        <v>52690</v>
      </c>
    </row>
    <row r="13" spans="1:223" ht="24" customHeight="1" x14ac:dyDescent="0.2">
      <c r="A13" s="30">
        <v>5</v>
      </c>
      <c r="B13" s="95" t="s">
        <v>32</v>
      </c>
      <c r="C13" s="157">
        <v>50829</v>
      </c>
      <c r="D13" s="158">
        <v>282</v>
      </c>
      <c r="E13" s="159">
        <v>51111</v>
      </c>
      <c r="F13" s="157">
        <v>18</v>
      </c>
      <c r="G13" s="158">
        <v>9</v>
      </c>
      <c r="H13" s="158">
        <v>106</v>
      </c>
      <c r="I13" s="158">
        <v>18</v>
      </c>
      <c r="J13" s="158">
        <v>94</v>
      </c>
      <c r="K13" s="158">
        <v>41</v>
      </c>
      <c r="L13" s="158">
        <v>446</v>
      </c>
      <c r="M13" s="158">
        <v>19</v>
      </c>
      <c r="N13" s="158">
        <v>2282</v>
      </c>
      <c r="O13" s="159">
        <v>3033</v>
      </c>
      <c r="P13" s="157">
        <v>45668</v>
      </c>
      <c r="Q13" s="158">
        <v>2963</v>
      </c>
      <c r="R13" s="158">
        <v>71</v>
      </c>
      <c r="S13" s="158">
        <v>1075</v>
      </c>
      <c r="T13" s="158">
        <v>50</v>
      </c>
      <c r="U13" s="159">
        <v>41623</v>
      </c>
    </row>
    <row r="14" spans="1:223" ht="24" customHeight="1" x14ac:dyDescent="0.2">
      <c r="A14" s="30">
        <v>6</v>
      </c>
      <c r="B14" s="95" t="s">
        <v>33</v>
      </c>
      <c r="C14" s="157">
        <v>42593</v>
      </c>
      <c r="D14" s="158">
        <v>702</v>
      </c>
      <c r="E14" s="159">
        <v>43295</v>
      </c>
      <c r="F14" s="157">
        <v>13</v>
      </c>
      <c r="G14" s="158">
        <v>9</v>
      </c>
      <c r="H14" s="158">
        <v>90</v>
      </c>
      <c r="I14" s="158">
        <v>18</v>
      </c>
      <c r="J14" s="158">
        <v>65</v>
      </c>
      <c r="K14" s="158">
        <v>36</v>
      </c>
      <c r="L14" s="158">
        <v>309</v>
      </c>
      <c r="M14" s="158">
        <v>20</v>
      </c>
      <c r="N14" s="158">
        <v>1784</v>
      </c>
      <c r="O14" s="159">
        <v>2344</v>
      </c>
      <c r="P14" s="157">
        <v>37886</v>
      </c>
      <c r="Q14" s="158">
        <v>2308</v>
      </c>
      <c r="R14" s="158">
        <v>62</v>
      </c>
      <c r="S14" s="158">
        <v>799</v>
      </c>
      <c r="T14" s="158">
        <v>38</v>
      </c>
      <c r="U14" s="159">
        <v>48418</v>
      </c>
    </row>
    <row r="15" spans="1:223" ht="24" customHeight="1" x14ac:dyDescent="0.2">
      <c r="A15" s="30">
        <v>7</v>
      </c>
      <c r="B15" s="95" t="s">
        <v>34</v>
      </c>
      <c r="C15" s="157">
        <v>87213</v>
      </c>
      <c r="D15" s="158">
        <v>0</v>
      </c>
      <c r="E15" s="159">
        <v>87213</v>
      </c>
      <c r="F15" s="157">
        <v>50</v>
      </c>
      <c r="G15" s="158">
        <v>26</v>
      </c>
      <c r="H15" s="158">
        <v>297</v>
      </c>
      <c r="I15" s="158">
        <v>34</v>
      </c>
      <c r="J15" s="158">
        <v>267</v>
      </c>
      <c r="K15" s="158">
        <v>91</v>
      </c>
      <c r="L15" s="158">
        <v>752</v>
      </c>
      <c r="M15" s="158">
        <v>43</v>
      </c>
      <c r="N15" s="158">
        <v>3273</v>
      </c>
      <c r="O15" s="159">
        <v>4833</v>
      </c>
      <c r="P15" s="157">
        <v>79203</v>
      </c>
      <c r="Q15" s="158">
        <v>4797</v>
      </c>
      <c r="R15" s="158">
        <v>180</v>
      </c>
      <c r="S15" s="158">
        <v>2080</v>
      </c>
      <c r="T15" s="158">
        <v>125</v>
      </c>
      <c r="U15" s="159">
        <v>64442</v>
      </c>
    </row>
    <row r="16" spans="1:223" ht="24" customHeight="1" x14ac:dyDescent="0.2">
      <c r="A16" s="30">
        <v>8</v>
      </c>
      <c r="B16" s="95" t="s">
        <v>35</v>
      </c>
      <c r="C16" s="157">
        <v>42111</v>
      </c>
      <c r="D16" s="158">
        <v>18</v>
      </c>
      <c r="E16" s="159">
        <v>42129</v>
      </c>
      <c r="F16" s="157">
        <v>22</v>
      </c>
      <c r="G16" s="158">
        <v>10</v>
      </c>
      <c r="H16" s="158">
        <v>99</v>
      </c>
      <c r="I16" s="158">
        <v>20</v>
      </c>
      <c r="J16" s="158">
        <v>68</v>
      </c>
      <c r="K16" s="158">
        <v>23</v>
      </c>
      <c r="L16" s="158">
        <v>281</v>
      </c>
      <c r="M16" s="158">
        <v>25</v>
      </c>
      <c r="N16" s="158">
        <v>1476</v>
      </c>
      <c r="O16" s="159">
        <v>2024</v>
      </c>
      <c r="P16" s="157">
        <v>38086</v>
      </c>
      <c r="Q16" s="158">
        <v>2020</v>
      </c>
      <c r="R16" s="158">
        <v>80</v>
      </c>
      <c r="S16" s="158">
        <v>768</v>
      </c>
      <c r="T16" s="158">
        <v>43</v>
      </c>
      <c r="U16" s="159">
        <v>32212</v>
      </c>
    </row>
    <row r="17" spans="1:21" ht="24" customHeight="1" x14ac:dyDescent="0.2">
      <c r="A17" s="30">
        <v>9</v>
      </c>
      <c r="B17" s="95" t="s">
        <v>36</v>
      </c>
      <c r="C17" s="157">
        <v>36809</v>
      </c>
      <c r="D17" s="158">
        <v>0</v>
      </c>
      <c r="E17" s="159">
        <v>36809</v>
      </c>
      <c r="F17" s="157">
        <v>16</v>
      </c>
      <c r="G17" s="158">
        <v>6</v>
      </c>
      <c r="H17" s="158">
        <v>94</v>
      </c>
      <c r="I17" s="158">
        <v>15</v>
      </c>
      <c r="J17" s="158">
        <v>55</v>
      </c>
      <c r="K17" s="158">
        <v>28</v>
      </c>
      <c r="L17" s="158">
        <v>271</v>
      </c>
      <c r="M17" s="158">
        <v>12</v>
      </c>
      <c r="N17" s="158">
        <v>1285</v>
      </c>
      <c r="O17" s="159">
        <v>1782</v>
      </c>
      <c r="P17" s="157">
        <v>33007</v>
      </c>
      <c r="Q17" s="158">
        <v>1737</v>
      </c>
      <c r="R17" s="158">
        <v>77</v>
      </c>
      <c r="S17" s="158">
        <v>647</v>
      </c>
      <c r="T17" s="158">
        <v>53</v>
      </c>
      <c r="U17" s="159">
        <v>30627</v>
      </c>
    </row>
    <row r="18" spans="1:21" ht="24" customHeight="1" x14ac:dyDescent="0.2">
      <c r="A18" s="30">
        <v>10</v>
      </c>
      <c r="B18" s="95" t="s">
        <v>37</v>
      </c>
      <c r="C18" s="157">
        <v>16629</v>
      </c>
      <c r="D18" s="158">
        <v>457</v>
      </c>
      <c r="E18" s="159">
        <v>17086</v>
      </c>
      <c r="F18" s="157">
        <v>5</v>
      </c>
      <c r="G18" s="158">
        <v>2</v>
      </c>
      <c r="H18" s="158">
        <v>55</v>
      </c>
      <c r="I18" s="158">
        <v>3</v>
      </c>
      <c r="J18" s="158">
        <v>41</v>
      </c>
      <c r="K18" s="158">
        <v>14</v>
      </c>
      <c r="L18" s="158">
        <v>130</v>
      </c>
      <c r="M18" s="158">
        <v>6</v>
      </c>
      <c r="N18" s="158">
        <v>580</v>
      </c>
      <c r="O18" s="159">
        <v>836</v>
      </c>
      <c r="P18" s="157">
        <v>14779</v>
      </c>
      <c r="Q18" s="158">
        <v>835</v>
      </c>
      <c r="R18" s="158">
        <v>21</v>
      </c>
      <c r="S18" s="158">
        <v>322</v>
      </c>
      <c r="T18" s="158">
        <v>13</v>
      </c>
      <c r="U18" s="159">
        <v>15722</v>
      </c>
    </row>
    <row r="19" spans="1:21" ht="24" customHeight="1" x14ac:dyDescent="0.2">
      <c r="A19" s="30">
        <v>11</v>
      </c>
      <c r="B19" s="96" t="s">
        <v>176</v>
      </c>
      <c r="C19" s="157">
        <v>61905</v>
      </c>
      <c r="D19" s="158">
        <v>2456</v>
      </c>
      <c r="E19" s="159">
        <v>64361</v>
      </c>
      <c r="F19" s="157">
        <v>26</v>
      </c>
      <c r="G19" s="158">
        <v>7</v>
      </c>
      <c r="H19" s="158">
        <v>184</v>
      </c>
      <c r="I19" s="158">
        <v>26</v>
      </c>
      <c r="J19" s="158">
        <v>133</v>
      </c>
      <c r="K19" s="158">
        <v>47</v>
      </c>
      <c r="L19" s="158">
        <v>572</v>
      </c>
      <c r="M19" s="158">
        <v>22</v>
      </c>
      <c r="N19" s="158">
        <v>2422</v>
      </c>
      <c r="O19" s="159">
        <v>3439</v>
      </c>
      <c r="P19" s="157">
        <v>56112</v>
      </c>
      <c r="Q19" s="158">
        <v>3263</v>
      </c>
      <c r="R19" s="158">
        <v>76</v>
      </c>
      <c r="S19" s="158">
        <v>1237</v>
      </c>
      <c r="T19" s="158">
        <v>47</v>
      </c>
      <c r="U19" s="159">
        <v>57878</v>
      </c>
    </row>
    <row r="20" spans="1:21" ht="24" customHeight="1" x14ac:dyDescent="0.2">
      <c r="A20" s="31">
        <v>12</v>
      </c>
      <c r="B20" s="96" t="s">
        <v>177</v>
      </c>
      <c r="C20" s="157">
        <v>22719</v>
      </c>
      <c r="D20" s="158">
        <v>425</v>
      </c>
      <c r="E20" s="159">
        <v>23144</v>
      </c>
      <c r="F20" s="157">
        <v>12</v>
      </c>
      <c r="G20" s="158">
        <v>5</v>
      </c>
      <c r="H20" s="158">
        <v>61</v>
      </c>
      <c r="I20" s="158">
        <v>10</v>
      </c>
      <c r="J20" s="158">
        <v>42</v>
      </c>
      <c r="K20" s="158">
        <v>16</v>
      </c>
      <c r="L20" s="158">
        <v>163</v>
      </c>
      <c r="M20" s="158">
        <v>12</v>
      </c>
      <c r="N20" s="158">
        <v>657</v>
      </c>
      <c r="O20" s="159">
        <v>978</v>
      </c>
      <c r="P20" s="157">
        <v>20541</v>
      </c>
      <c r="Q20" s="158">
        <v>973</v>
      </c>
      <c r="R20" s="158">
        <v>24</v>
      </c>
      <c r="S20" s="158">
        <v>422</v>
      </c>
      <c r="T20" s="158">
        <v>19</v>
      </c>
      <c r="U20" s="159">
        <v>18512</v>
      </c>
    </row>
    <row r="21" spans="1:21" ht="24" customHeight="1" x14ac:dyDescent="0.2">
      <c r="A21" s="31">
        <v>13</v>
      </c>
      <c r="B21" s="96" t="s">
        <v>200</v>
      </c>
      <c r="C21" s="157">
        <v>12963</v>
      </c>
      <c r="D21" s="158">
        <v>0</v>
      </c>
      <c r="E21" s="159">
        <v>12963</v>
      </c>
      <c r="F21" s="157">
        <v>7</v>
      </c>
      <c r="G21" s="158">
        <v>2</v>
      </c>
      <c r="H21" s="158">
        <v>17</v>
      </c>
      <c r="I21" s="158">
        <v>5</v>
      </c>
      <c r="J21" s="158">
        <v>17</v>
      </c>
      <c r="K21" s="158">
        <v>11</v>
      </c>
      <c r="L21" s="158">
        <v>105</v>
      </c>
      <c r="M21" s="158">
        <v>2</v>
      </c>
      <c r="N21" s="158">
        <v>491</v>
      </c>
      <c r="O21" s="159">
        <v>657</v>
      </c>
      <c r="P21" s="157">
        <v>11414</v>
      </c>
      <c r="Q21" s="158">
        <v>626</v>
      </c>
      <c r="R21" s="158">
        <v>13</v>
      </c>
      <c r="S21" s="158">
        <v>251</v>
      </c>
      <c r="T21" s="158">
        <v>10</v>
      </c>
      <c r="U21" s="159">
        <v>12673</v>
      </c>
    </row>
    <row r="22" spans="1:21" ht="24" customHeight="1" x14ac:dyDescent="0.2">
      <c r="A22" s="71">
        <v>14</v>
      </c>
      <c r="B22" s="97" t="s">
        <v>201</v>
      </c>
      <c r="C22" s="160">
        <v>31174</v>
      </c>
      <c r="D22" s="161">
        <v>0</v>
      </c>
      <c r="E22" s="162">
        <v>31174</v>
      </c>
      <c r="F22" s="160">
        <v>12</v>
      </c>
      <c r="G22" s="161">
        <v>6</v>
      </c>
      <c r="H22" s="161">
        <v>62</v>
      </c>
      <c r="I22" s="161">
        <v>8</v>
      </c>
      <c r="J22" s="161">
        <v>63</v>
      </c>
      <c r="K22" s="161">
        <v>15</v>
      </c>
      <c r="L22" s="161">
        <v>195</v>
      </c>
      <c r="M22" s="161">
        <v>8</v>
      </c>
      <c r="N22" s="161">
        <v>1006</v>
      </c>
      <c r="O22" s="162">
        <v>1375</v>
      </c>
      <c r="P22" s="160">
        <v>28397</v>
      </c>
      <c r="Q22" s="161">
        <v>1354</v>
      </c>
      <c r="R22" s="161">
        <v>34</v>
      </c>
      <c r="S22" s="161">
        <v>599</v>
      </c>
      <c r="T22" s="161">
        <v>20</v>
      </c>
      <c r="U22" s="162">
        <v>23863</v>
      </c>
    </row>
    <row r="23" spans="1:21" ht="24" customHeight="1" x14ac:dyDescent="0.2">
      <c r="A23" s="15"/>
      <c r="B23" s="18" t="s">
        <v>288</v>
      </c>
      <c r="C23" s="106">
        <f>SUM(C9:C22)</f>
        <v>886228</v>
      </c>
      <c r="D23" s="32">
        <f t="shared" ref="D23:E23" si="0">SUM(D9:D22)</f>
        <v>4399</v>
      </c>
      <c r="E23" s="89">
        <f t="shared" si="0"/>
        <v>890627</v>
      </c>
      <c r="F23" s="106">
        <f>SUM(F9:F22)</f>
        <v>384</v>
      </c>
      <c r="G23" s="32">
        <f>SUM(G9:G22)</f>
        <v>158</v>
      </c>
      <c r="H23" s="32">
        <f t="shared" ref="H23:O23" si="1">SUM(H9:H22)</f>
        <v>2442</v>
      </c>
      <c r="I23" s="32">
        <f t="shared" si="1"/>
        <v>324</v>
      </c>
      <c r="J23" s="32">
        <f t="shared" si="1"/>
        <v>2085</v>
      </c>
      <c r="K23" s="32">
        <f t="shared" si="1"/>
        <v>741</v>
      </c>
      <c r="L23" s="32">
        <f t="shared" si="1"/>
        <v>7356</v>
      </c>
      <c r="M23" s="32">
        <f t="shared" si="1"/>
        <v>371</v>
      </c>
      <c r="N23" s="32">
        <f t="shared" si="1"/>
        <v>37455</v>
      </c>
      <c r="O23" s="32">
        <f t="shared" si="1"/>
        <v>51316</v>
      </c>
      <c r="P23" s="146">
        <f>SUM(P9:P22)</f>
        <v>809257</v>
      </c>
      <c r="Q23" s="32">
        <f t="shared" ref="Q23:U23" si="2">SUM(Q9:Q22)</f>
        <v>50114</v>
      </c>
      <c r="R23" s="32">
        <f t="shared" si="2"/>
        <v>1411</v>
      </c>
      <c r="S23" s="32">
        <f t="shared" si="2"/>
        <v>19112</v>
      </c>
      <c r="T23" s="32">
        <f t="shared" si="2"/>
        <v>953</v>
      </c>
      <c r="U23" s="32">
        <f t="shared" si="2"/>
        <v>725957</v>
      </c>
    </row>
    <row r="24" spans="1:21" ht="24" customHeight="1" x14ac:dyDescent="0.2">
      <c r="A24" s="29">
        <v>15</v>
      </c>
      <c r="B24" s="98" t="s">
        <v>180</v>
      </c>
      <c r="C24" s="163">
        <v>16634</v>
      </c>
      <c r="D24" s="164">
        <v>0</v>
      </c>
      <c r="E24" s="165">
        <v>16634</v>
      </c>
      <c r="F24" s="163">
        <v>7</v>
      </c>
      <c r="G24" s="164">
        <v>7</v>
      </c>
      <c r="H24" s="164">
        <v>48</v>
      </c>
      <c r="I24" s="164">
        <v>10</v>
      </c>
      <c r="J24" s="164">
        <v>49</v>
      </c>
      <c r="K24" s="164">
        <v>10</v>
      </c>
      <c r="L24" s="164">
        <v>152</v>
      </c>
      <c r="M24" s="164">
        <v>5</v>
      </c>
      <c r="N24" s="164">
        <v>495</v>
      </c>
      <c r="O24" s="165">
        <v>783</v>
      </c>
      <c r="P24" s="163">
        <v>15132</v>
      </c>
      <c r="Q24" s="164">
        <v>780</v>
      </c>
      <c r="R24" s="164">
        <v>24</v>
      </c>
      <c r="S24" s="164">
        <v>338</v>
      </c>
      <c r="T24" s="164">
        <v>10</v>
      </c>
      <c r="U24" s="165">
        <v>12414</v>
      </c>
    </row>
    <row r="25" spans="1:21" ht="24" customHeight="1" x14ac:dyDescent="0.2">
      <c r="A25" s="30">
        <v>16</v>
      </c>
      <c r="B25" s="99" t="s">
        <v>38</v>
      </c>
      <c r="C25" s="157">
        <v>11591</v>
      </c>
      <c r="D25" s="158">
        <v>0</v>
      </c>
      <c r="E25" s="159">
        <v>11591</v>
      </c>
      <c r="F25" s="157">
        <v>4</v>
      </c>
      <c r="G25" s="158">
        <v>2</v>
      </c>
      <c r="H25" s="158">
        <v>16</v>
      </c>
      <c r="I25" s="158">
        <v>0</v>
      </c>
      <c r="J25" s="158">
        <v>6</v>
      </c>
      <c r="K25" s="158">
        <v>5</v>
      </c>
      <c r="L25" s="158">
        <v>50</v>
      </c>
      <c r="M25" s="158">
        <v>2</v>
      </c>
      <c r="N25" s="158">
        <v>405</v>
      </c>
      <c r="O25" s="159">
        <v>490</v>
      </c>
      <c r="P25" s="157">
        <v>10254</v>
      </c>
      <c r="Q25" s="158">
        <v>485</v>
      </c>
      <c r="R25" s="158">
        <v>10</v>
      </c>
      <c r="S25" s="158">
        <v>160</v>
      </c>
      <c r="T25" s="158">
        <v>6</v>
      </c>
      <c r="U25" s="159">
        <v>10567</v>
      </c>
    </row>
    <row r="26" spans="1:21" ht="24" customHeight="1" x14ac:dyDescent="0.2">
      <c r="A26" s="30">
        <v>17</v>
      </c>
      <c r="B26" s="99" t="s">
        <v>39</v>
      </c>
      <c r="C26" s="157">
        <v>6202</v>
      </c>
      <c r="D26" s="158">
        <v>0</v>
      </c>
      <c r="E26" s="159">
        <v>6202</v>
      </c>
      <c r="F26" s="157">
        <v>1</v>
      </c>
      <c r="G26" s="158">
        <v>2</v>
      </c>
      <c r="H26" s="158">
        <v>14</v>
      </c>
      <c r="I26" s="158">
        <v>1</v>
      </c>
      <c r="J26" s="158">
        <v>8</v>
      </c>
      <c r="K26" s="158">
        <v>3</v>
      </c>
      <c r="L26" s="158">
        <v>45</v>
      </c>
      <c r="M26" s="158">
        <v>2</v>
      </c>
      <c r="N26" s="158">
        <v>230</v>
      </c>
      <c r="O26" s="159">
        <v>306</v>
      </c>
      <c r="P26" s="157">
        <v>5339</v>
      </c>
      <c r="Q26" s="158">
        <v>297</v>
      </c>
      <c r="R26" s="158">
        <v>15</v>
      </c>
      <c r="S26" s="158">
        <v>92</v>
      </c>
      <c r="T26" s="158">
        <v>8</v>
      </c>
      <c r="U26" s="159">
        <v>6851</v>
      </c>
    </row>
    <row r="27" spans="1:21" ht="24" customHeight="1" x14ac:dyDescent="0.2">
      <c r="A27" s="30">
        <v>18</v>
      </c>
      <c r="B27" s="99" t="s">
        <v>40</v>
      </c>
      <c r="C27" s="157">
        <v>6198</v>
      </c>
      <c r="D27" s="158">
        <v>0</v>
      </c>
      <c r="E27" s="159">
        <v>6198</v>
      </c>
      <c r="F27" s="157">
        <v>3</v>
      </c>
      <c r="G27" s="158">
        <v>1</v>
      </c>
      <c r="H27" s="158">
        <v>13</v>
      </c>
      <c r="I27" s="158">
        <v>1</v>
      </c>
      <c r="J27" s="158">
        <v>5</v>
      </c>
      <c r="K27" s="158">
        <v>3</v>
      </c>
      <c r="L27" s="158">
        <v>33</v>
      </c>
      <c r="M27" s="158">
        <v>0</v>
      </c>
      <c r="N27" s="158">
        <v>199</v>
      </c>
      <c r="O27" s="159">
        <v>258</v>
      </c>
      <c r="P27" s="157">
        <v>5495</v>
      </c>
      <c r="Q27" s="158">
        <v>255</v>
      </c>
      <c r="R27" s="158">
        <v>10</v>
      </c>
      <c r="S27" s="158">
        <v>96</v>
      </c>
      <c r="T27" s="158">
        <v>9</v>
      </c>
      <c r="U27" s="159">
        <v>5537</v>
      </c>
    </row>
    <row r="28" spans="1:21" ht="24" customHeight="1" x14ac:dyDescent="0.2">
      <c r="A28" s="30">
        <v>19</v>
      </c>
      <c r="B28" s="99" t="s">
        <v>41</v>
      </c>
      <c r="C28" s="157">
        <v>7840</v>
      </c>
      <c r="D28" s="158">
        <v>0</v>
      </c>
      <c r="E28" s="159">
        <v>7840</v>
      </c>
      <c r="F28" s="157">
        <v>8</v>
      </c>
      <c r="G28" s="158">
        <v>5</v>
      </c>
      <c r="H28" s="158">
        <v>44</v>
      </c>
      <c r="I28" s="158">
        <v>4</v>
      </c>
      <c r="J28" s="158">
        <v>20</v>
      </c>
      <c r="K28" s="158">
        <v>12</v>
      </c>
      <c r="L28" s="158">
        <v>72</v>
      </c>
      <c r="M28" s="158">
        <v>2</v>
      </c>
      <c r="N28" s="158">
        <v>253</v>
      </c>
      <c r="O28" s="159">
        <v>420</v>
      </c>
      <c r="P28" s="157">
        <v>6962</v>
      </c>
      <c r="Q28" s="158">
        <v>420</v>
      </c>
      <c r="R28" s="158">
        <v>22</v>
      </c>
      <c r="S28" s="158">
        <v>195</v>
      </c>
      <c r="T28" s="158">
        <v>14</v>
      </c>
      <c r="U28" s="159">
        <v>7501</v>
      </c>
    </row>
    <row r="29" spans="1:21" ht="24" customHeight="1" x14ac:dyDescent="0.2">
      <c r="A29" s="30">
        <v>20</v>
      </c>
      <c r="B29" s="99" t="s">
        <v>42</v>
      </c>
      <c r="C29" s="157">
        <v>20102</v>
      </c>
      <c r="D29" s="158">
        <v>0</v>
      </c>
      <c r="E29" s="159">
        <v>20102</v>
      </c>
      <c r="F29" s="157">
        <v>5</v>
      </c>
      <c r="G29" s="158">
        <v>0</v>
      </c>
      <c r="H29" s="158">
        <v>50</v>
      </c>
      <c r="I29" s="158">
        <v>9</v>
      </c>
      <c r="J29" s="158">
        <v>34</v>
      </c>
      <c r="K29" s="158">
        <v>11</v>
      </c>
      <c r="L29" s="158">
        <v>128</v>
      </c>
      <c r="M29" s="158">
        <v>4</v>
      </c>
      <c r="N29" s="158">
        <v>787</v>
      </c>
      <c r="O29" s="159">
        <v>1028</v>
      </c>
      <c r="P29" s="157">
        <v>18060</v>
      </c>
      <c r="Q29" s="158">
        <v>1018</v>
      </c>
      <c r="R29" s="158">
        <v>20</v>
      </c>
      <c r="S29" s="158">
        <v>404</v>
      </c>
      <c r="T29" s="158">
        <v>14</v>
      </c>
      <c r="U29" s="159">
        <v>17554</v>
      </c>
    </row>
    <row r="30" spans="1:21" ht="24" customHeight="1" x14ac:dyDescent="0.2">
      <c r="A30" s="30">
        <v>21</v>
      </c>
      <c r="B30" s="99" t="s">
        <v>43</v>
      </c>
      <c r="C30" s="157">
        <v>13296</v>
      </c>
      <c r="D30" s="158">
        <v>0</v>
      </c>
      <c r="E30" s="159">
        <v>13296</v>
      </c>
      <c r="F30" s="157">
        <v>8</v>
      </c>
      <c r="G30" s="158">
        <v>1</v>
      </c>
      <c r="H30" s="158">
        <v>43</v>
      </c>
      <c r="I30" s="158">
        <v>8</v>
      </c>
      <c r="J30" s="158">
        <v>13</v>
      </c>
      <c r="K30" s="158">
        <v>4</v>
      </c>
      <c r="L30" s="158">
        <v>76</v>
      </c>
      <c r="M30" s="158">
        <v>0</v>
      </c>
      <c r="N30" s="158">
        <v>397</v>
      </c>
      <c r="O30" s="159">
        <v>550</v>
      </c>
      <c r="P30" s="157">
        <v>12052</v>
      </c>
      <c r="Q30" s="158">
        <v>545</v>
      </c>
      <c r="R30" s="158">
        <v>7</v>
      </c>
      <c r="S30" s="158">
        <v>193</v>
      </c>
      <c r="T30" s="158">
        <v>2</v>
      </c>
      <c r="U30" s="159">
        <v>11409</v>
      </c>
    </row>
    <row r="31" spans="1:21" ht="24" customHeight="1" x14ac:dyDescent="0.2">
      <c r="A31" s="30">
        <v>22</v>
      </c>
      <c r="B31" s="99" t="s">
        <v>44</v>
      </c>
      <c r="C31" s="157">
        <v>5662</v>
      </c>
      <c r="D31" s="158">
        <v>106</v>
      </c>
      <c r="E31" s="159">
        <v>5768</v>
      </c>
      <c r="F31" s="157">
        <v>0</v>
      </c>
      <c r="G31" s="158">
        <v>1</v>
      </c>
      <c r="H31" s="158">
        <v>12</v>
      </c>
      <c r="I31" s="158">
        <v>2</v>
      </c>
      <c r="J31" s="158">
        <v>3</v>
      </c>
      <c r="K31" s="158">
        <v>5</v>
      </c>
      <c r="L31" s="158">
        <v>27</v>
      </c>
      <c r="M31" s="158">
        <v>2</v>
      </c>
      <c r="N31" s="158">
        <v>179</v>
      </c>
      <c r="O31" s="159">
        <v>231</v>
      </c>
      <c r="P31" s="157">
        <v>4941</v>
      </c>
      <c r="Q31" s="158">
        <v>231</v>
      </c>
      <c r="R31" s="158">
        <v>5</v>
      </c>
      <c r="S31" s="158">
        <v>82</v>
      </c>
      <c r="T31" s="158">
        <v>2</v>
      </c>
      <c r="U31" s="159">
        <v>6264</v>
      </c>
    </row>
    <row r="32" spans="1:21" ht="24" customHeight="1" x14ac:dyDescent="0.2">
      <c r="A32" s="30">
        <v>23</v>
      </c>
      <c r="B32" s="99" t="s">
        <v>45</v>
      </c>
      <c r="C32" s="157">
        <v>16260</v>
      </c>
      <c r="D32" s="158">
        <v>0</v>
      </c>
      <c r="E32" s="159">
        <v>16260</v>
      </c>
      <c r="F32" s="157">
        <v>7</v>
      </c>
      <c r="G32" s="158">
        <v>5</v>
      </c>
      <c r="H32" s="158">
        <v>31</v>
      </c>
      <c r="I32" s="158">
        <v>2</v>
      </c>
      <c r="J32" s="158">
        <v>18</v>
      </c>
      <c r="K32" s="158">
        <v>6</v>
      </c>
      <c r="L32" s="158">
        <v>65</v>
      </c>
      <c r="M32" s="158">
        <v>3</v>
      </c>
      <c r="N32" s="158">
        <v>410</v>
      </c>
      <c r="O32" s="159">
        <v>547</v>
      </c>
      <c r="P32" s="157">
        <v>14787</v>
      </c>
      <c r="Q32" s="158">
        <v>543</v>
      </c>
      <c r="R32" s="158">
        <v>19</v>
      </c>
      <c r="S32" s="158">
        <v>215</v>
      </c>
      <c r="T32" s="158">
        <v>11</v>
      </c>
      <c r="U32" s="159">
        <v>11133</v>
      </c>
    </row>
    <row r="33" spans="1:21" ht="24" customHeight="1" x14ac:dyDescent="0.2">
      <c r="A33" s="30">
        <v>24</v>
      </c>
      <c r="B33" s="99" t="s">
        <v>46</v>
      </c>
      <c r="C33" s="157">
        <v>12247</v>
      </c>
      <c r="D33" s="158">
        <v>9466</v>
      </c>
      <c r="E33" s="159">
        <v>21713</v>
      </c>
      <c r="F33" s="157">
        <v>5</v>
      </c>
      <c r="G33" s="158">
        <v>4</v>
      </c>
      <c r="H33" s="158">
        <v>66</v>
      </c>
      <c r="I33" s="158">
        <v>6</v>
      </c>
      <c r="J33" s="158">
        <v>62</v>
      </c>
      <c r="K33" s="158">
        <v>19</v>
      </c>
      <c r="L33" s="158">
        <v>357</v>
      </c>
      <c r="M33" s="158">
        <v>8</v>
      </c>
      <c r="N33" s="158">
        <v>1177</v>
      </c>
      <c r="O33" s="159">
        <v>1704</v>
      </c>
      <c r="P33" s="157">
        <v>10577</v>
      </c>
      <c r="Q33" s="158">
        <v>1049</v>
      </c>
      <c r="R33" s="158">
        <v>30</v>
      </c>
      <c r="S33" s="158">
        <v>317</v>
      </c>
      <c r="T33" s="158">
        <v>20</v>
      </c>
      <c r="U33" s="159">
        <v>39614</v>
      </c>
    </row>
    <row r="34" spans="1:21" ht="24" customHeight="1" x14ac:dyDescent="0.2">
      <c r="A34" s="31">
        <v>25</v>
      </c>
      <c r="B34" s="100" t="s">
        <v>202</v>
      </c>
      <c r="C34" s="160">
        <v>7976</v>
      </c>
      <c r="D34" s="161">
        <v>0</v>
      </c>
      <c r="E34" s="162">
        <v>7976</v>
      </c>
      <c r="F34" s="160">
        <v>1</v>
      </c>
      <c r="G34" s="161">
        <v>2</v>
      </c>
      <c r="H34" s="161">
        <v>11</v>
      </c>
      <c r="I34" s="161">
        <v>1</v>
      </c>
      <c r="J34" s="161">
        <v>13</v>
      </c>
      <c r="K34" s="161">
        <v>4</v>
      </c>
      <c r="L34" s="161">
        <v>45</v>
      </c>
      <c r="M34" s="161">
        <v>4</v>
      </c>
      <c r="N34" s="161">
        <v>262</v>
      </c>
      <c r="O34" s="162">
        <v>343</v>
      </c>
      <c r="P34" s="160">
        <v>6929</v>
      </c>
      <c r="Q34" s="161">
        <v>343</v>
      </c>
      <c r="R34" s="161">
        <v>9</v>
      </c>
      <c r="S34" s="161">
        <v>113</v>
      </c>
      <c r="T34" s="161">
        <v>6</v>
      </c>
      <c r="U34" s="162">
        <v>7830</v>
      </c>
    </row>
    <row r="35" spans="1:21" ht="24" customHeight="1" x14ac:dyDescent="0.2">
      <c r="A35" s="33"/>
      <c r="B35" s="101" t="s">
        <v>289</v>
      </c>
      <c r="C35" s="106">
        <f>SUM(C24:C34)</f>
        <v>124008</v>
      </c>
      <c r="D35" s="32">
        <f t="shared" ref="D35:U35" si="3">SUM(D24:D34)</f>
        <v>9572</v>
      </c>
      <c r="E35" s="89">
        <f t="shared" si="3"/>
        <v>133580</v>
      </c>
      <c r="F35" s="106">
        <f>SUM(F24:F34)</f>
        <v>49</v>
      </c>
      <c r="G35" s="32">
        <f t="shared" si="3"/>
        <v>30</v>
      </c>
      <c r="H35" s="32">
        <f t="shared" si="3"/>
        <v>348</v>
      </c>
      <c r="I35" s="32">
        <f t="shared" si="3"/>
        <v>44</v>
      </c>
      <c r="J35" s="32">
        <f t="shared" si="3"/>
        <v>231</v>
      </c>
      <c r="K35" s="32">
        <f t="shared" si="3"/>
        <v>82</v>
      </c>
      <c r="L35" s="32">
        <f t="shared" si="3"/>
        <v>1050</v>
      </c>
      <c r="M35" s="32">
        <f t="shared" si="3"/>
        <v>32</v>
      </c>
      <c r="N35" s="32">
        <f t="shared" si="3"/>
        <v>4794</v>
      </c>
      <c r="O35" s="89">
        <f t="shared" si="3"/>
        <v>6660</v>
      </c>
      <c r="P35" s="106">
        <f t="shared" si="3"/>
        <v>110528</v>
      </c>
      <c r="Q35" s="32">
        <f t="shared" si="3"/>
        <v>5966</v>
      </c>
      <c r="R35" s="32">
        <f t="shared" si="3"/>
        <v>171</v>
      </c>
      <c r="S35" s="32">
        <f t="shared" si="3"/>
        <v>2205</v>
      </c>
      <c r="T35" s="32">
        <f t="shared" si="3"/>
        <v>102</v>
      </c>
      <c r="U35" s="89">
        <f t="shared" si="3"/>
        <v>136674</v>
      </c>
    </row>
    <row r="36" spans="1:21" ht="24" customHeight="1" thickBot="1" x14ac:dyDescent="0.2">
      <c r="A36" s="34"/>
      <c r="B36" s="102" t="s">
        <v>47</v>
      </c>
      <c r="C36" s="107">
        <f t="shared" ref="C36:U36" si="4">SUM(C23,C35)</f>
        <v>1010236</v>
      </c>
      <c r="D36" s="35">
        <f t="shared" si="4"/>
        <v>13971</v>
      </c>
      <c r="E36" s="90">
        <f t="shared" si="4"/>
        <v>1024207</v>
      </c>
      <c r="F36" s="107">
        <f t="shared" si="4"/>
        <v>433</v>
      </c>
      <c r="G36" s="35">
        <f t="shared" si="4"/>
        <v>188</v>
      </c>
      <c r="H36" s="35">
        <f t="shared" si="4"/>
        <v>2790</v>
      </c>
      <c r="I36" s="35">
        <f t="shared" si="4"/>
        <v>368</v>
      </c>
      <c r="J36" s="35">
        <f t="shared" si="4"/>
        <v>2316</v>
      </c>
      <c r="K36" s="35">
        <f t="shared" si="4"/>
        <v>823</v>
      </c>
      <c r="L36" s="35">
        <f t="shared" si="4"/>
        <v>8406</v>
      </c>
      <c r="M36" s="35">
        <f t="shared" si="4"/>
        <v>403</v>
      </c>
      <c r="N36" s="35">
        <f t="shared" si="4"/>
        <v>42249</v>
      </c>
      <c r="O36" s="90">
        <f t="shared" si="4"/>
        <v>57976</v>
      </c>
      <c r="P36" s="107">
        <f t="shared" si="4"/>
        <v>919785</v>
      </c>
      <c r="Q36" s="35">
        <f t="shared" si="4"/>
        <v>56080</v>
      </c>
      <c r="R36" s="35">
        <f t="shared" si="4"/>
        <v>1582</v>
      </c>
      <c r="S36" s="35">
        <f t="shared" si="4"/>
        <v>21317</v>
      </c>
      <c r="T36" s="35">
        <f t="shared" si="4"/>
        <v>1055</v>
      </c>
      <c r="U36" s="90">
        <f t="shared" si="4"/>
        <v>862631</v>
      </c>
    </row>
    <row r="38" spans="1:21" x14ac:dyDescent="0.15">
      <c r="B38" s="57" t="s">
        <v>442</v>
      </c>
      <c r="C38" s="1">
        <f>SUM(C9:C22,C24:C34)</f>
        <v>1010236</v>
      </c>
      <c r="D38" s="1">
        <f>SUM(D9:D22,D24:D34)</f>
        <v>13971</v>
      </c>
      <c r="E38" s="1">
        <f>SUM(C38:D38)</f>
        <v>1024207</v>
      </c>
      <c r="F38" s="1">
        <f t="shared" ref="F38:N38" si="5">SUM(F9:F22,F24:F34)</f>
        <v>433</v>
      </c>
      <c r="G38" s="1">
        <f t="shared" si="5"/>
        <v>188</v>
      </c>
      <c r="H38" s="1">
        <f t="shared" si="5"/>
        <v>2790</v>
      </c>
      <c r="I38" s="1">
        <f t="shared" si="5"/>
        <v>368</v>
      </c>
      <c r="J38" s="1">
        <f t="shared" si="5"/>
        <v>2316</v>
      </c>
      <c r="K38" s="1">
        <f t="shared" si="5"/>
        <v>823</v>
      </c>
      <c r="L38" s="1">
        <f t="shared" si="5"/>
        <v>8406</v>
      </c>
      <c r="M38" s="1">
        <f t="shared" si="5"/>
        <v>403</v>
      </c>
      <c r="N38" s="1">
        <f t="shared" si="5"/>
        <v>42249</v>
      </c>
      <c r="O38" s="1">
        <f>SUM(F38:N38)</f>
        <v>57976</v>
      </c>
      <c r="P38" s="1">
        <f t="shared" ref="P38:U38" si="6">SUM(P9:P22,P24:P34)</f>
        <v>919785</v>
      </c>
      <c r="Q38" s="1">
        <f t="shared" si="6"/>
        <v>56080</v>
      </c>
      <c r="R38" s="1">
        <f t="shared" si="6"/>
        <v>1582</v>
      </c>
      <c r="S38" s="1">
        <f t="shared" si="6"/>
        <v>21317</v>
      </c>
      <c r="T38" s="1">
        <f t="shared" si="6"/>
        <v>1055</v>
      </c>
      <c r="U38" s="1">
        <f t="shared" si="6"/>
        <v>862631</v>
      </c>
    </row>
    <row r="39" spans="1:21" x14ac:dyDescent="0.15">
      <c r="E39" s="1">
        <f>E36-E38</f>
        <v>0</v>
      </c>
      <c r="O39" s="1">
        <f t="shared" ref="O39:U39" si="7">O36-O38</f>
        <v>0</v>
      </c>
      <c r="P39" s="1">
        <f t="shared" si="7"/>
        <v>0</v>
      </c>
      <c r="Q39" s="1">
        <f t="shared" si="7"/>
        <v>0</v>
      </c>
      <c r="R39" s="1">
        <f t="shared" si="7"/>
        <v>0</v>
      </c>
      <c r="S39" s="1">
        <f t="shared" si="7"/>
        <v>0</v>
      </c>
      <c r="T39" s="1">
        <f t="shared" si="7"/>
        <v>0</v>
      </c>
      <c r="U39" s="1">
        <f t="shared" si="7"/>
        <v>0</v>
      </c>
    </row>
    <row r="40" spans="1:21" x14ac:dyDescent="0.15">
      <c r="B40" s="1" t="s">
        <v>665</v>
      </c>
      <c r="C40" s="1">
        <v>1006180</v>
      </c>
      <c r="D40" s="1">
        <v>14219</v>
      </c>
      <c r="E40" s="1">
        <v>1020399</v>
      </c>
      <c r="F40" s="1">
        <v>440</v>
      </c>
      <c r="G40" s="1">
        <v>181</v>
      </c>
      <c r="H40" s="1">
        <v>2814</v>
      </c>
      <c r="I40" s="1">
        <v>359</v>
      </c>
      <c r="J40" s="1">
        <v>2306</v>
      </c>
      <c r="K40" s="1">
        <v>841</v>
      </c>
      <c r="L40" s="1">
        <v>8402</v>
      </c>
      <c r="M40" s="1">
        <v>400</v>
      </c>
      <c r="N40" s="1">
        <v>42022</v>
      </c>
      <c r="O40" s="1">
        <v>57765</v>
      </c>
      <c r="P40" s="1">
        <v>917226</v>
      </c>
      <c r="Q40" s="1">
        <v>56358</v>
      </c>
      <c r="R40" s="1">
        <v>1535</v>
      </c>
      <c r="S40" s="1">
        <v>21543</v>
      </c>
      <c r="T40" s="1">
        <v>1014</v>
      </c>
      <c r="U40" s="1">
        <v>859351</v>
      </c>
    </row>
    <row r="41" spans="1:21" s="152" customFormat="1" x14ac:dyDescent="0.15">
      <c r="B41" s="152" t="s">
        <v>666</v>
      </c>
      <c r="C41" s="152">
        <f t="shared" ref="C41:U41" si="8">ROUND(C36/C40*100,1)</f>
        <v>100.4</v>
      </c>
      <c r="D41" s="152">
        <f t="shared" si="8"/>
        <v>98.3</v>
      </c>
      <c r="E41" s="152">
        <f t="shared" si="8"/>
        <v>100.4</v>
      </c>
      <c r="F41" s="152">
        <f t="shared" si="8"/>
        <v>98.4</v>
      </c>
      <c r="G41" s="152">
        <f t="shared" si="8"/>
        <v>103.9</v>
      </c>
      <c r="H41" s="152">
        <f t="shared" si="8"/>
        <v>99.1</v>
      </c>
      <c r="I41" s="152">
        <f t="shared" si="8"/>
        <v>102.5</v>
      </c>
      <c r="J41" s="152">
        <f t="shared" si="8"/>
        <v>100.4</v>
      </c>
      <c r="K41" s="152">
        <f t="shared" si="8"/>
        <v>97.9</v>
      </c>
      <c r="L41" s="152">
        <f t="shared" si="8"/>
        <v>100</v>
      </c>
      <c r="M41" s="152">
        <f t="shared" si="8"/>
        <v>100.8</v>
      </c>
      <c r="N41" s="152">
        <f t="shared" si="8"/>
        <v>100.5</v>
      </c>
      <c r="O41" s="152">
        <f t="shared" si="8"/>
        <v>100.4</v>
      </c>
      <c r="P41" s="152">
        <f t="shared" si="8"/>
        <v>100.3</v>
      </c>
      <c r="Q41" s="152">
        <f t="shared" si="8"/>
        <v>99.5</v>
      </c>
      <c r="R41" s="152">
        <f t="shared" si="8"/>
        <v>103.1</v>
      </c>
      <c r="S41" s="152">
        <f t="shared" si="8"/>
        <v>99</v>
      </c>
      <c r="T41" s="152">
        <f t="shared" si="8"/>
        <v>104</v>
      </c>
      <c r="U41" s="152">
        <f t="shared" si="8"/>
        <v>100.4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1" orientation="landscape" useFirstPageNumber="1" r:id="rId1"/>
  <headerFooter alignWithMargins="0"/>
  <colBreaks count="2" manualBreakCount="2">
    <brk id="5" max="1048575" man="1"/>
    <brk id="1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U41"/>
  <sheetViews>
    <sheetView tabSelected="1" view="pageBreakPreview" zoomScale="70" zoomScaleNormal="100" zoomScaleSheetLayoutView="70" workbookViewId="0">
      <pane xSplit="2" ySplit="8" topLeftCell="C12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375" style="125" customWidth="1"/>
    <col min="2" max="2" width="13.875" style="125" customWidth="1"/>
    <col min="3" max="9" width="28.375" style="125" customWidth="1"/>
    <col min="10" max="16" width="24.625" style="125" customWidth="1"/>
    <col min="17" max="21" width="28.375" style="125" customWidth="1"/>
    <col min="22" max="26" width="24.625" style="125" customWidth="1"/>
    <col min="27" max="27" width="25.625" style="125" customWidth="1"/>
    <col min="28" max="29" width="24.625" style="125" customWidth="1"/>
    <col min="30" max="16384" width="11" style="125"/>
  </cols>
  <sheetData>
    <row r="1" spans="1:229" ht="20.100000000000001" customHeight="1" x14ac:dyDescent="0.15"/>
    <row r="2" spans="1:229" ht="20.100000000000001" customHeight="1" x14ac:dyDescent="0.15">
      <c r="B2" s="169"/>
      <c r="C2" s="139" t="s">
        <v>687</v>
      </c>
      <c r="J2" s="139" t="str">
        <f>C2</f>
        <v>第１７表  令和２（2020）年度分県民税の所得割額等</v>
      </c>
      <c r="Q2" s="139" t="str">
        <f>C2</f>
        <v>第１７表  令和２（2020）年度分県民税の所得割額等</v>
      </c>
      <c r="V2" s="139" t="str">
        <f>C2</f>
        <v>第１７表  令和２（2020）年度分県民税の所得割額等</v>
      </c>
    </row>
    <row r="3" spans="1:229" s="126" customFormat="1" ht="20.100000000000001" customHeight="1" thickBot="1" x14ac:dyDescent="0.25">
      <c r="C3" s="140" t="s">
        <v>293</v>
      </c>
      <c r="D3" s="170"/>
      <c r="E3" s="170"/>
      <c r="F3" s="170"/>
      <c r="G3" s="174"/>
      <c r="H3" s="172"/>
      <c r="I3" s="250" t="s">
        <v>398</v>
      </c>
      <c r="J3" s="140" t="s">
        <v>294</v>
      </c>
      <c r="K3" s="170"/>
      <c r="L3" s="170"/>
      <c r="M3" s="172"/>
      <c r="N3" s="172"/>
      <c r="O3" s="173"/>
      <c r="P3" s="250" t="s">
        <v>70</v>
      </c>
      <c r="Q3" s="140" t="s">
        <v>295</v>
      </c>
      <c r="R3" s="170"/>
      <c r="S3" s="170"/>
      <c r="T3" s="174"/>
      <c r="U3" s="250" t="s">
        <v>70</v>
      </c>
      <c r="V3" s="140" t="s">
        <v>296</v>
      </c>
      <c r="W3" s="170"/>
      <c r="X3" s="170"/>
      <c r="Y3" s="174"/>
      <c r="Z3" s="172"/>
      <c r="AA3" s="172"/>
      <c r="AB3" s="173"/>
      <c r="AC3" s="250" t="s">
        <v>401</v>
      </c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4"/>
      <c r="GL3" s="174"/>
      <c r="GM3" s="174"/>
      <c r="GN3" s="174"/>
      <c r="GO3" s="174"/>
      <c r="GP3" s="174"/>
      <c r="GQ3" s="174"/>
      <c r="GR3" s="174"/>
      <c r="GS3" s="174"/>
      <c r="GT3" s="174"/>
      <c r="GU3" s="174"/>
      <c r="GV3" s="174"/>
      <c r="GW3" s="174"/>
      <c r="GX3" s="174"/>
      <c r="GY3" s="174"/>
      <c r="GZ3" s="174"/>
      <c r="HA3" s="174"/>
      <c r="HB3" s="174"/>
      <c r="HC3" s="174"/>
      <c r="HD3" s="174"/>
      <c r="HE3" s="174"/>
      <c r="HF3" s="174"/>
      <c r="HG3" s="174"/>
      <c r="HH3" s="174"/>
      <c r="HI3" s="174"/>
      <c r="HJ3" s="174"/>
      <c r="HK3" s="174"/>
      <c r="HL3" s="174"/>
      <c r="HM3" s="174"/>
      <c r="HN3" s="174"/>
      <c r="HO3" s="174"/>
      <c r="HP3" s="174"/>
      <c r="HQ3" s="174"/>
      <c r="HR3" s="174"/>
      <c r="HS3" s="174"/>
      <c r="HT3" s="174"/>
      <c r="HU3" s="174"/>
    </row>
    <row r="4" spans="1:229" ht="24" customHeight="1" x14ac:dyDescent="0.15">
      <c r="A4" s="175"/>
      <c r="B4" s="176"/>
      <c r="C4" s="177" t="s">
        <v>87</v>
      </c>
      <c r="D4" s="138"/>
      <c r="E4" s="138"/>
      <c r="F4" s="138"/>
      <c r="G4" s="138"/>
      <c r="H4" s="138"/>
      <c r="I4" s="184"/>
      <c r="J4" s="177" t="s">
        <v>88</v>
      </c>
      <c r="K4" s="138"/>
      <c r="L4" s="138"/>
      <c r="M4" s="138"/>
      <c r="N4" s="138"/>
      <c r="O4" s="253"/>
      <c r="P4" s="184"/>
      <c r="Q4" s="177" t="s">
        <v>88</v>
      </c>
      <c r="R4" s="138"/>
      <c r="S4" s="138"/>
      <c r="T4" s="255"/>
      <c r="U4" s="256"/>
      <c r="V4" s="177" t="s">
        <v>88</v>
      </c>
      <c r="W4" s="138"/>
      <c r="X4" s="138"/>
      <c r="Y4" s="138"/>
      <c r="Z4" s="138"/>
      <c r="AA4" s="254"/>
      <c r="AB4" s="138"/>
      <c r="AC4" s="440"/>
    </row>
    <row r="5" spans="1:229" ht="24" customHeight="1" x14ac:dyDescent="0.15">
      <c r="A5" s="185"/>
      <c r="B5" s="186"/>
      <c r="C5" s="197"/>
      <c r="D5" s="258"/>
      <c r="E5" s="259"/>
      <c r="F5" s="215"/>
      <c r="G5" s="260"/>
      <c r="H5" s="261"/>
      <c r="I5" s="262"/>
      <c r="J5" s="263" t="s">
        <v>437</v>
      </c>
      <c r="K5" s="264"/>
      <c r="L5" s="268"/>
      <c r="M5" s="266" t="s">
        <v>412</v>
      </c>
      <c r="N5" s="267"/>
      <c r="O5" s="268"/>
      <c r="P5" s="269"/>
      <c r="Q5" s="142"/>
      <c r="R5" s="452" t="s">
        <v>438</v>
      </c>
      <c r="S5" s="267"/>
      <c r="T5" s="267"/>
      <c r="U5" s="274"/>
      <c r="V5" s="263" t="s">
        <v>415</v>
      </c>
      <c r="W5" s="264"/>
      <c r="X5" s="264"/>
      <c r="Y5" s="264"/>
      <c r="Z5" s="264"/>
      <c r="AA5" s="353"/>
      <c r="AB5" s="216"/>
      <c r="AC5" s="453"/>
    </row>
    <row r="6" spans="1:229" ht="24" customHeight="1" x14ac:dyDescent="0.2">
      <c r="A6" s="195" t="s">
        <v>9</v>
      </c>
      <c r="B6" s="196"/>
      <c r="C6" s="289" t="s">
        <v>404</v>
      </c>
      <c r="D6" s="199" t="s">
        <v>405</v>
      </c>
      <c r="E6" s="199" t="s">
        <v>612</v>
      </c>
      <c r="F6" s="199" t="s">
        <v>406</v>
      </c>
      <c r="G6" s="291" t="s">
        <v>407</v>
      </c>
      <c r="H6" s="292" t="s">
        <v>409</v>
      </c>
      <c r="I6" s="293" t="s">
        <v>410</v>
      </c>
      <c r="J6" s="143" t="s">
        <v>94</v>
      </c>
      <c r="K6" s="215" t="s">
        <v>95</v>
      </c>
      <c r="L6" s="215" t="s">
        <v>12</v>
      </c>
      <c r="M6" s="215" t="s">
        <v>96</v>
      </c>
      <c r="N6" s="215" t="s">
        <v>97</v>
      </c>
      <c r="O6" s="224" t="s">
        <v>12</v>
      </c>
      <c r="P6" s="294" t="s">
        <v>413</v>
      </c>
      <c r="Q6" s="143" t="s">
        <v>414</v>
      </c>
      <c r="R6" s="260" t="s">
        <v>96</v>
      </c>
      <c r="S6" s="260" t="s">
        <v>98</v>
      </c>
      <c r="T6" s="203" t="s">
        <v>12</v>
      </c>
      <c r="U6" s="217" t="s">
        <v>197</v>
      </c>
      <c r="V6" s="289" t="s">
        <v>96</v>
      </c>
      <c r="W6" s="199" t="s">
        <v>100</v>
      </c>
      <c r="X6" s="199" t="s">
        <v>101</v>
      </c>
      <c r="Y6" s="215" t="s">
        <v>102</v>
      </c>
      <c r="Z6" s="203" t="s">
        <v>12</v>
      </c>
      <c r="AA6" s="302" t="s">
        <v>416</v>
      </c>
      <c r="AB6" s="454" t="s">
        <v>418</v>
      </c>
      <c r="AC6" s="294" t="s">
        <v>12</v>
      </c>
    </row>
    <row r="7" spans="1:229" ht="24" customHeight="1" x14ac:dyDescent="0.2">
      <c r="A7" s="185"/>
      <c r="B7" s="214"/>
      <c r="C7" s="289"/>
      <c r="D7" s="303"/>
      <c r="E7" s="198" t="s">
        <v>613</v>
      </c>
      <c r="F7" s="216"/>
      <c r="G7" s="306" t="s">
        <v>408</v>
      </c>
      <c r="H7" s="220"/>
      <c r="I7" s="214"/>
      <c r="J7" s="289"/>
      <c r="K7" s="199"/>
      <c r="L7" s="199"/>
      <c r="M7" s="307"/>
      <c r="N7" s="219"/>
      <c r="O7" s="295"/>
      <c r="P7" s="262"/>
      <c r="Q7" s="289"/>
      <c r="R7" s="199"/>
      <c r="S7" s="199"/>
      <c r="T7" s="219"/>
      <c r="U7" s="217"/>
      <c r="V7" s="289"/>
      <c r="W7" s="198"/>
      <c r="X7" s="216"/>
      <c r="Y7" s="221"/>
      <c r="Z7" s="307"/>
      <c r="AA7" s="314" t="s">
        <v>417</v>
      </c>
      <c r="AB7" s="172"/>
      <c r="AC7" s="453"/>
    </row>
    <row r="8" spans="1:229" s="234" customFormat="1" ht="24" customHeight="1" x14ac:dyDescent="0.2">
      <c r="A8" s="225"/>
      <c r="B8" s="226"/>
      <c r="C8" s="315" t="s">
        <v>321</v>
      </c>
      <c r="D8" s="315" t="s">
        <v>614</v>
      </c>
      <c r="E8" s="455" t="s">
        <v>615</v>
      </c>
      <c r="F8" s="316" t="s">
        <v>616</v>
      </c>
      <c r="G8" s="317" t="s">
        <v>617</v>
      </c>
      <c r="H8" s="229" t="s">
        <v>618</v>
      </c>
      <c r="I8" s="233" t="s">
        <v>506</v>
      </c>
      <c r="J8" s="231" t="s">
        <v>619</v>
      </c>
      <c r="K8" s="324" t="s">
        <v>620</v>
      </c>
      <c r="L8" s="324" t="s">
        <v>621</v>
      </c>
      <c r="M8" s="324" t="s">
        <v>622</v>
      </c>
      <c r="N8" s="324" t="s">
        <v>623</v>
      </c>
      <c r="O8" s="324" t="s">
        <v>624</v>
      </c>
      <c r="P8" s="233" t="s">
        <v>625</v>
      </c>
      <c r="Q8" s="231" t="s">
        <v>626</v>
      </c>
      <c r="R8" s="324" t="s">
        <v>627</v>
      </c>
      <c r="S8" s="324" t="s">
        <v>628</v>
      </c>
      <c r="T8" s="324" t="s">
        <v>629</v>
      </c>
      <c r="U8" s="233" t="s">
        <v>630</v>
      </c>
      <c r="V8" s="231" t="s">
        <v>631</v>
      </c>
      <c r="W8" s="324" t="s">
        <v>632</v>
      </c>
      <c r="X8" s="324" t="s">
        <v>633</v>
      </c>
      <c r="Y8" s="324" t="s">
        <v>634</v>
      </c>
      <c r="Z8" s="324" t="s">
        <v>635</v>
      </c>
      <c r="AA8" s="324" t="s">
        <v>636</v>
      </c>
      <c r="AB8" s="324" t="s">
        <v>637</v>
      </c>
      <c r="AC8" s="233" t="s">
        <v>638</v>
      </c>
    </row>
    <row r="9" spans="1:229" ht="24" customHeight="1" x14ac:dyDescent="0.2">
      <c r="A9" s="235">
        <v>1</v>
      </c>
      <c r="B9" s="236" t="s">
        <v>28</v>
      </c>
      <c r="C9" s="154">
        <v>59095</v>
      </c>
      <c r="D9" s="155">
        <v>5387124</v>
      </c>
      <c r="E9" s="456">
        <v>3223</v>
      </c>
      <c r="F9" s="155">
        <v>147766414</v>
      </c>
      <c r="G9" s="155">
        <v>3069085</v>
      </c>
      <c r="H9" s="155">
        <v>9050681</v>
      </c>
      <c r="I9" s="156">
        <v>307565</v>
      </c>
      <c r="J9" s="154">
        <v>1060280</v>
      </c>
      <c r="K9" s="155">
        <v>1034100</v>
      </c>
      <c r="L9" s="155">
        <v>2094380</v>
      </c>
      <c r="M9" s="155">
        <v>523120</v>
      </c>
      <c r="N9" s="155">
        <v>725400</v>
      </c>
      <c r="O9" s="155">
        <v>1248520</v>
      </c>
      <c r="P9" s="156">
        <v>126100</v>
      </c>
      <c r="Q9" s="154">
        <v>5200</v>
      </c>
      <c r="R9" s="155">
        <v>13718430</v>
      </c>
      <c r="S9" s="155">
        <v>3280950</v>
      </c>
      <c r="T9" s="155">
        <v>16999380</v>
      </c>
      <c r="U9" s="156">
        <v>3132900</v>
      </c>
      <c r="V9" s="154">
        <v>6616500</v>
      </c>
      <c r="W9" s="155">
        <v>4959900</v>
      </c>
      <c r="X9" s="155">
        <v>1011560</v>
      </c>
      <c r="Y9" s="155">
        <v>3055950</v>
      </c>
      <c r="Z9" s="155">
        <v>15643910</v>
      </c>
      <c r="AA9" s="164">
        <v>393300</v>
      </c>
      <c r="AB9" s="155">
        <v>82753110</v>
      </c>
      <c r="AC9" s="156">
        <v>288036764</v>
      </c>
    </row>
    <row r="10" spans="1:229" ht="24" customHeight="1" x14ac:dyDescent="0.2">
      <c r="A10" s="237">
        <v>2</v>
      </c>
      <c r="B10" s="238" t="s">
        <v>29</v>
      </c>
      <c r="C10" s="157">
        <v>18279</v>
      </c>
      <c r="D10" s="158">
        <v>1045580</v>
      </c>
      <c r="E10" s="158">
        <v>617</v>
      </c>
      <c r="F10" s="158">
        <v>34356670</v>
      </c>
      <c r="G10" s="158">
        <v>679341</v>
      </c>
      <c r="H10" s="158">
        <v>2377433</v>
      </c>
      <c r="I10" s="159">
        <v>88215</v>
      </c>
      <c r="J10" s="157">
        <v>242840</v>
      </c>
      <c r="K10" s="158">
        <v>253800</v>
      </c>
      <c r="L10" s="158">
        <v>496640</v>
      </c>
      <c r="M10" s="158">
        <v>150280</v>
      </c>
      <c r="N10" s="158">
        <v>240000</v>
      </c>
      <c r="O10" s="158">
        <v>390280</v>
      </c>
      <c r="P10" s="159">
        <v>44720</v>
      </c>
      <c r="Q10" s="157">
        <v>1040</v>
      </c>
      <c r="R10" s="158">
        <v>3164260</v>
      </c>
      <c r="S10" s="158">
        <v>953580</v>
      </c>
      <c r="T10" s="158">
        <v>4117840</v>
      </c>
      <c r="U10" s="159">
        <v>1095270</v>
      </c>
      <c r="V10" s="157">
        <v>1864830</v>
      </c>
      <c r="W10" s="158">
        <v>1287900</v>
      </c>
      <c r="X10" s="158">
        <v>367080</v>
      </c>
      <c r="Y10" s="158">
        <v>1244700</v>
      </c>
      <c r="Z10" s="158">
        <v>4764510</v>
      </c>
      <c r="AA10" s="158">
        <v>101890</v>
      </c>
      <c r="AB10" s="158">
        <v>21993180</v>
      </c>
      <c r="AC10" s="159">
        <v>71570888</v>
      </c>
    </row>
    <row r="11" spans="1:229" ht="24" customHeight="1" x14ac:dyDescent="0.2">
      <c r="A11" s="237">
        <v>3</v>
      </c>
      <c r="B11" s="238" t="s">
        <v>30</v>
      </c>
      <c r="C11" s="157">
        <v>554271</v>
      </c>
      <c r="D11" s="158">
        <v>1370944</v>
      </c>
      <c r="E11" s="158">
        <v>657</v>
      </c>
      <c r="F11" s="158">
        <v>38684872</v>
      </c>
      <c r="G11" s="158">
        <v>763136</v>
      </c>
      <c r="H11" s="158">
        <v>2638013</v>
      </c>
      <c r="I11" s="159">
        <v>101691</v>
      </c>
      <c r="J11" s="157">
        <v>322400</v>
      </c>
      <c r="K11" s="158">
        <v>308400</v>
      </c>
      <c r="L11" s="158">
        <v>630800</v>
      </c>
      <c r="M11" s="158">
        <v>149500</v>
      </c>
      <c r="N11" s="158">
        <v>224700</v>
      </c>
      <c r="O11" s="158">
        <v>374200</v>
      </c>
      <c r="P11" s="159">
        <v>43420</v>
      </c>
      <c r="Q11" s="157">
        <v>1040</v>
      </c>
      <c r="R11" s="158">
        <v>3626260</v>
      </c>
      <c r="S11" s="158">
        <v>1078730</v>
      </c>
      <c r="T11" s="158">
        <v>4704990</v>
      </c>
      <c r="U11" s="159">
        <v>1057520</v>
      </c>
      <c r="V11" s="157">
        <v>2150280</v>
      </c>
      <c r="W11" s="158">
        <v>1352700</v>
      </c>
      <c r="X11" s="158">
        <v>314260</v>
      </c>
      <c r="Y11" s="158">
        <v>1819800</v>
      </c>
      <c r="Z11" s="158">
        <v>5637040</v>
      </c>
      <c r="AA11" s="158">
        <v>125120</v>
      </c>
      <c r="AB11" s="158">
        <v>23990340</v>
      </c>
      <c r="AC11" s="159">
        <v>80677397</v>
      </c>
    </row>
    <row r="12" spans="1:229" ht="24" customHeight="1" x14ac:dyDescent="0.2">
      <c r="A12" s="237">
        <v>4</v>
      </c>
      <c r="B12" s="238" t="s">
        <v>31</v>
      </c>
      <c r="C12" s="157">
        <v>132900</v>
      </c>
      <c r="D12" s="158">
        <v>859286</v>
      </c>
      <c r="E12" s="158">
        <v>417</v>
      </c>
      <c r="F12" s="158">
        <v>28211752</v>
      </c>
      <c r="G12" s="158">
        <v>588579</v>
      </c>
      <c r="H12" s="158">
        <v>1938543</v>
      </c>
      <c r="I12" s="159">
        <v>78210</v>
      </c>
      <c r="J12" s="157">
        <v>201760</v>
      </c>
      <c r="K12" s="158">
        <v>217800</v>
      </c>
      <c r="L12" s="158">
        <v>419560</v>
      </c>
      <c r="M12" s="158">
        <v>113880</v>
      </c>
      <c r="N12" s="158">
        <v>176100</v>
      </c>
      <c r="O12" s="158">
        <v>289980</v>
      </c>
      <c r="P12" s="159">
        <v>35360</v>
      </c>
      <c r="Q12" s="157">
        <v>780</v>
      </c>
      <c r="R12" s="158">
        <v>2724150</v>
      </c>
      <c r="S12" s="158">
        <v>703040</v>
      </c>
      <c r="T12" s="158">
        <v>3427190</v>
      </c>
      <c r="U12" s="159">
        <v>876240</v>
      </c>
      <c r="V12" s="157">
        <v>1470810</v>
      </c>
      <c r="W12" s="158">
        <v>993150</v>
      </c>
      <c r="X12" s="158">
        <v>258020</v>
      </c>
      <c r="Y12" s="158">
        <v>1126800</v>
      </c>
      <c r="Z12" s="158">
        <v>3848780</v>
      </c>
      <c r="AA12" s="158">
        <v>93610</v>
      </c>
      <c r="AB12" s="158">
        <v>17787990</v>
      </c>
      <c r="AC12" s="159">
        <v>58588760</v>
      </c>
    </row>
    <row r="13" spans="1:229" ht="24" customHeight="1" x14ac:dyDescent="0.2">
      <c r="A13" s="237">
        <v>5</v>
      </c>
      <c r="B13" s="238" t="s">
        <v>32</v>
      </c>
      <c r="C13" s="157">
        <v>15343</v>
      </c>
      <c r="D13" s="158">
        <v>929245</v>
      </c>
      <c r="E13" s="158">
        <v>303</v>
      </c>
      <c r="F13" s="158">
        <v>23742320</v>
      </c>
      <c r="G13" s="158">
        <v>470454</v>
      </c>
      <c r="H13" s="158">
        <v>1722214</v>
      </c>
      <c r="I13" s="159">
        <v>69441</v>
      </c>
      <c r="J13" s="157">
        <v>180440</v>
      </c>
      <c r="K13" s="158">
        <v>199500</v>
      </c>
      <c r="L13" s="158">
        <v>379940</v>
      </c>
      <c r="M13" s="158">
        <v>97240</v>
      </c>
      <c r="N13" s="158">
        <v>147900</v>
      </c>
      <c r="O13" s="158">
        <v>245140</v>
      </c>
      <c r="P13" s="159">
        <v>29640</v>
      </c>
      <c r="Q13" s="157">
        <v>520</v>
      </c>
      <c r="R13" s="158">
        <v>2073610</v>
      </c>
      <c r="S13" s="158">
        <v>503520</v>
      </c>
      <c r="T13" s="158">
        <v>2577130</v>
      </c>
      <c r="U13" s="159">
        <v>705030</v>
      </c>
      <c r="V13" s="157">
        <v>1292280</v>
      </c>
      <c r="W13" s="158">
        <v>826200</v>
      </c>
      <c r="X13" s="158">
        <v>226100</v>
      </c>
      <c r="Y13" s="158">
        <v>1022400</v>
      </c>
      <c r="Z13" s="158">
        <v>3366980</v>
      </c>
      <c r="AA13" s="158">
        <v>81650</v>
      </c>
      <c r="AB13" s="158">
        <v>15066480</v>
      </c>
      <c r="AC13" s="159">
        <v>49401527</v>
      </c>
    </row>
    <row r="14" spans="1:229" ht="24" customHeight="1" x14ac:dyDescent="0.2">
      <c r="A14" s="237">
        <v>6</v>
      </c>
      <c r="B14" s="238" t="s">
        <v>33</v>
      </c>
      <c r="C14" s="157">
        <v>404</v>
      </c>
      <c r="D14" s="158">
        <v>713789</v>
      </c>
      <c r="E14" s="158">
        <v>163</v>
      </c>
      <c r="F14" s="158">
        <v>18898779</v>
      </c>
      <c r="G14" s="158">
        <v>288360</v>
      </c>
      <c r="H14" s="158">
        <v>1388420</v>
      </c>
      <c r="I14" s="159">
        <v>61872</v>
      </c>
      <c r="J14" s="157">
        <v>183560</v>
      </c>
      <c r="K14" s="158">
        <v>166500</v>
      </c>
      <c r="L14" s="158">
        <v>350060</v>
      </c>
      <c r="M14" s="158">
        <v>107120</v>
      </c>
      <c r="N14" s="158">
        <v>126900</v>
      </c>
      <c r="O14" s="158">
        <v>234020</v>
      </c>
      <c r="P14" s="159">
        <v>31460</v>
      </c>
      <c r="Q14" s="157">
        <v>260</v>
      </c>
      <c r="R14" s="158">
        <v>1612710</v>
      </c>
      <c r="S14" s="158">
        <v>589520</v>
      </c>
      <c r="T14" s="158">
        <v>2202230</v>
      </c>
      <c r="U14" s="159">
        <v>629910</v>
      </c>
      <c r="V14" s="157">
        <v>957660</v>
      </c>
      <c r="W14" s="158">
        <v>652950</v>
      </c>
      <c r="X14" s="158">
        <v>177080</v>
      </c>
      <c r="Y14" s="158">
        <v>908100</v>
      </c>
      <c r="Z14" s="158">
        <v>2695790</v>
      </c>
      <c r="AA14" s="158">
        <v>63250</v>
      </c>
      <c r="AB14" s="158">
        <v>12495450</v>
      </c>
      <c r="AC14" s="159">
        <v>40054054</v>
      </c>
    </row>
    <row r="15" spans="1:229" ht="24" customHeight="1" x14ac:dyDescent="0.2">
      <c r="A15" s="237">
        <v>7</v>
      </c>
      <c r="B15" s="238" t="s">
        <v>34</v>
      </c>
      <c r="C15" s="157">
        <v>15518</v>
      </c>
      <c r="D15" s="158">
        <v>1369564</v>
      </c>
      <c r="E15" s="158">
        <v>594</v>
      </c>
      <c r="F15" s="158">
        <v>45435080</v>
      </c>
      <c r="G15" s="158">
        <v>789130</v>
      </c>
      <c r="H15" s="158">
        <v>2827370</v>
      </c>
      <c r="I15" s="159">
        <v>104774</v>
      </c>
      <c r="J15" s="157">
        <v>304720</v>
      </c>
      <c r="K15" s="158">
        <v>321600</v>
      </c>
      <c r="L15" s="158">
        <v>626320</v>
      </c>
      <c r="M15" s="158">
        <v>150020</v>
      </c>
      <c r="N15" s="158">
        <v>243600</v>
      </c>
      <c r="O15" s="158">
        <v>393620</v>
      </c>
      <c r="P15" s="159">
        <v>41600</v>
      </c>
      <c r="Q15" s="157">
        <v>2860</v>
      </c>
      <c r="R15" s="158">
        <v>4392300</v>
      </c>
      <c r="S15" s="158">
        <v>1050340</v>
      </c>
      <c r="T15" s="158">
        <v>5442640</v>
      </c>
      <c r="U15" s="159">
        <v>1097870</v>
      </c>
      <c r="V15" s="157">
        <v>2267100</v>
      </c>
      <c r="W15" s="158">
        <v>1612350</v>
      </c>
      <c r="X15" s="158">
        <v>354160</v>
      </c>
      <c r="Y15" s="158">
        <v>1340100</v>
      </c>
      <c r="Z15" s="158">
        <v>5573710</v>
      </c>
      <c r="AA15" s="158">
        <v>130640</v>
      </c>
      <c r="AB15" s="158">
        <v>26130060</v>
      </c>
      <c r="AC15" s="159">
        <v>89980756</v>
      </c>
    </row>
    <row r="16" spans="1:229" ht="24" customHeight="1" x14ac:dyDescent="0.2">
      <c r="A16" s="237">
        <v>8</v>
      </c>
      <c r="B16" s="238" t="s">
        <v>35</v>
      </c>
      <c r="C16" s="157">
        <v>2895</v>
      </c>
      <c r="D16" s="158">
        <v>817826</v>
      </c>
      <c r="E16" s="158">
        <v>388</v>
      </c>
      <c r="F16" s="158">
        <v>20427143</v>
      </c>
      <c r="G16" s="158">
        <v>256642</v>
      </c>
      <c r="H16" s="158">
        <v>1404497</v>
      </c>
      <c r="I16" s="159">
        <v>72323</v>
      </c>
      <c r="J16" s="157">
        <v>149500</v>
      </c>
      <c r="K16" s="158">
        <v>149400</v>
      </c>
      <c r="L16" s="158">
        <v>298900</v>
      </c>
      <c r="M16" s="158">
        <v>75140</v>
      </c>
      <c r="N16" s="158">
        <v>121200</v>
      </c>
      <c r="O16" s="158">
        <v>196340</v>
      </c>
      <c r="P16" s="159">
        <v>24180</v>
      </c>
      <c r="Q16" s="157">
        <v>1040</v>
      </c>
      <c r="R16" s="158">
        <v>1835790</v>
      </c>
      <c r="S16" s="158">
        <v>389150</v>
      </c>
      <c r="T16" s="158">
        <v>2224940</v>
      </c>
      <c r="U16" s="159">
        <v>522530</v>
      </c>
      <c r="V16" s="157">
        <v>1170510</v>
      </c>
      <c r="W16" s="158">
        <v>678600</v>
      </c>
      <c r="X16" s="158">
        <v>188860</v>
      </c>
      <c r="Y16" s="158">
        <v>959400</v>
      </c>
      <c r="Z16" s="158">
        <v>2997370</v>
      </c>
      <c r="AA16" s="158">
        <v>69230</v>
      </c>
      <c r="AB16" s="158">
        <v>12566070</v>
      </c>
      <c r="AC16" s="159">
        <v>41881926</v>
      </c>
    </row>
    <row r="17" spans="1:29" ht="24" customHeight="1" x14ac:dyDescent="0.2">
      <c r="A17" s="237">
        <v>9</v>
      </c>
      <c r="B17" s="238" t="s">
        <v>36</v>
      </c>
      <c r="C17" s="157">
        <v>179</v>
      </c>
      <c r="D17" s="158">
        <v>600112</v>
      </c>
      <c r="E17" s="158">
        <v>92</v>
      </c>
      <c r="F17" s="158">
        <v>17406335</v>
      </c>
      <c r="G17" s="158">
        <v>290457</v>
      </c>
      <c r="H17" s="158">
        <v>1248404</v>
      </c>
      <c r="I17" s="159">
        <v>61031</v>
      </c>
      <c r="J17" s="157">
        <v>158340</v>
      </c>
      <c r="K17" s="158">
        <v>145500</v>
      </c>
      <c r="L17" s="158">
        <v>303840</v>
      </c>
      <c r="M17" s="158">
        <v>69420</v>
      </c>
      <c r="N17" s="158">
        <v>119700</v>
      </c>
      <c r="O17" s="158">
        <v>189120</v>
      </c>
      <c r="P17" s="159">
        <v>22620</v>
      </c>
      <c r="Q17" s="157">
        <v>260</v>
      </c>
      <c r="R17" s="158">
        <v>1387540</v>
      </c>
      <c r="S17" s="158">
        <v>352140</v>
      </c>
      <c r="T17" s="158">
        <v>1739680</v>
      </c>
      <c r="U17" s="159">
        <v>459600</v>
      </c>
      <c r="V17" s="157">
        <v>914430</v>
      </c>
      <c r="W17" s="158">
        <v>626850</v>
      </c>
      <c r="X17" s="158">
        <v>164920</v>
      </c>
      <c r="Y17" s="158">
        <v>844650</v>
      </c>
      <c r="Z17" s="158">
        <v>2550850</v>
      </c>
      <c r="AA17" s="158">
        <v>60490</v>
      </c>
      <c r="AB17" s="158">
        <v>10890000</v>
      </c>
      <c r="AC17" s="159">
        <v>35822978</v>
      </c>
    </row>
    <row r="18" spans="1:29" ht="24" customHeight="1" x14ac:dyDescent="0.2">
      <c r="A18" s="237">
        <v>10</v>
      </c>
      <c r="B18" s="238" t="s">
        <v>37</v>
      </c>
      <c r="C18" s="157">
        <v>107</v>
      </c>
      <c r="D18" s="158">
        <v>240158</v>
      </c>
      <c r="E18" s="158">
        <v>6</v>
      </c>
      <c r="F18" s="158">
        <v>7695460</v>
      </c>
      <c r="G18" s="158">
        <v>109976</v>
      </c>
      <c r="H18" s="158">
        <v>555556</v>
      </c>
      <c r="I18" s="159">
        <v>26973</v>
      </c>
      <c r="J18" s="157">
        <v>68900</v>
      </c>
      <c r="K18" s="158">
        <v>65700</v>
      </c>
      <c r="L18" s="158">
        <v>134600</v>
      </c>
      <c r="M18" s="158">
        <v>25480</v>
      </c>
      <c r="N18" s="158">
        <v>60900</v>
      </c>
      <c r="O18" s="158">
        <v>86380</v>
      </c>
      <c r="P18" s="159">
        <v>11960</v>
      </c>
      <c r="Q18" s="157">
        <v>260</v>
      </c>
      <c r="R18" s="158">
        <v>644160</v>
      </c>
      <c r="S18" s="158">
        <v>235600</v>
      </c>
      <c r="T18" s="158">
        <v>879760</v>
      </c>
      <c r="U18" s="159">
        <v>194210</v>
      </c>
      <c r="V18" s="157">
        <v>427680</v>
      </c>
      <c r="W18" s="158">
        <v>297450</v>
      </c>
      <c r="X18" s="158">
        <v>64980</v>
      </c>
      <c r="Y18" s="158">
        <v>383850</v>
      </c>
      <c r="Z18" s="158">
        <v>1173960</v>
      </c>
      <c r="AA18" s="158">
        <v>25760</v>
      </c>
      <c r="AB18" s="158">
        <v>4876410</v>
      </c>
      <c r="AC18" s="159">
        <v>16011530</v>
      </c>
    </row>
    <row r="19" spans="1:29" ht="24" customHeight="1" x14ac:dyDescent="0.2">
      <c r="A19" s="239">
        <v>11</v>
      </c>
      <c r="B19" s="240" t="s">
        <v>176</v>
      </c>
      <c r="C19" s="157">
        <v>646</v>
      </c>
      <c r="D19" s="158">
        <v>927793</v>
      </c>
      <c r="E19" s="158">
        <v>530</v>
      </c>
      <c r="F19" s="158">
        <v>29608976</v>
      </c>
      <c r="G19" s="158">
        <v>500452</v>
      </c>
      <c r="H19" s="158">
        <v>2037325</v>
      </c>
      <c r="I19" s="159">
        <v>81652</v>
      </c>
      <c r="J19" s="157">
        <v>243100</v>
      </c>
      <c r="K19" s="158">
        <v>231300</v>
      </c>
      <c r="L19" s="158">
        <v>474400</v>
      </c>
      <c r="M19" s="158">
        <v>117520</v>
      </c>
      <c r="N19" s="158">
        <v>199500</v>
      </c>
      <c r="O19" s="158">
        <v>317020</v>
      </c>
      <c r="P19" s="159">
        <v>40560</v>
      </c>
      <c r="Q19" s="157">
        <v>520</v>
      </c>
      <c r="R19" s="158">
        <v>2509430</v>
      </c>
      <c r="S19" s="158">
        <v>713790</v>
      </c>
      <c r="T19" s="158">
        <v>3223220</v>
      </c>
      <c r="U19" s="159">
        <v>902810</v>
      </c>
      <c r="V19" s="157">
        <v>1499190</v>
      </c>
      <c r="W19" s="158">
        <v>999000</v>
      </c>
      <c r="X19" s="158">
        <v>240160</v>
      </c>
      <c r="Y19" s="158">
        <v>1037700</v>
      </c>
      <c r="Z19" s="158">
        <v>3776050</v>
      </c>
      <c r="AA19" s="158">
        <v>92920</v>
      </c>
      <c r="AB19" s="158">
        <v>18513000</v>
      </c>
      <c r="AC19" s="159">
        <v>60497344</v>
      </c>
    </row>
    <row r="20" spans="1:29" ht="24" customHeight="1" x14ac:dyDescent="0.2">
      <c r="A20" s="239">
        <v>12</v>
      </c>
      <c r="B20" s="240" t="s">
        <v>177</v>
      </c>
      <c r="C20" s="157">
        <v>0</v>
      </c>
      <c r="D20" s="158">
        <v>361192</v>
      </c>
      <c r="E20" s="158">
        <v>195</v>
      </c>
      <c r="F20" s="158">
        <v>11556354</v>
      </c>
      <c r="G20" s="158">
        <v>194938</v>
      </c>
      <c r="H20" s="158">
        <v>787758</v>
      </c>
      <c r="I20" s="159">
        <v>35218</v>
      </c>
      <c r="J20" s="157">
        <v>96720</v>
      </c>
      <c r="K20" s="158">
        <v>78300</v>
      </c>
      <c r="L20" s="158">
        <v>175020</v>
      </c>
      <c r="M20" s="158">
        <v>41340</v>
      </c>
      <c r="N20" s="158">
        <v>72600</v>
      </c>
      <c r="O20" s="158">
        <v>113940</v>
      </c>
      <c r="P20" s="159">
        <v>12740</v>
      </c>
      <c r="Q20" s="157">
        <v>260</v>
      </c>
      <c r="R20" s="158">
        <v>1079650</v>
      </c>
      <c r="S20" s="158">
        <v>232820</v>
      </c>
      <c r="T20" s="158">
        <v>1312470</v>
      </c>
      <c r="U20" s="159">
        <v>302480</v>
      </c>
      <c r="V20" s="157">
        <v>589710</v>
      </c>
      <c r="W20" s="158">
        <v>420300</v>
      </c>
      <c r="X20" s="158">
        <v>81320</v>
      </c>
      <c r="Y20" s="158">
        <v>494550</v>
      </c>
      <c r="Z20" s="158">
        <v>1585880</v>
      </c>
      <c r="AA20" s="158">
        <v>32660</v>
      </c>
      <c r="AB20" s="158">
        <v>6777210</v>
      </c>
      <c r="AC20" s="159">
        <v>23248120</v>
      </c>
    </row>
    <row r="21" spans="1:29" ht="24" customHeight="1" x14ac:dyDescent="0.2">
      <c r="A21" s="237">
        <v>13</v>
      </c>
      <c r="B21" s="238" t="s">
        <v>200</v>
      </c>
      <c r="C21" s="157">
        <v>16040</v>
      </c>
      <c r="D21" s="158">
        <v>207612</v>
      </c>
      <c r="E21" s="158">
        <v>114</v>
      </c>
      <c r="F21" s="158">
        <v>5781986</v>
      </c>
      <c r="G21" s="158">
        <v>115010</v>
      </c>
      <c r="H21" s="158">
        <v>440238</v>
      </c>
      <c r="I21" s="159">
        <v>30780</v>
      </c>
      <c r="J21" s="157">
        <v>53040</v>
      </c>
      <c r="K21" s="158">
        <v>45000</v>
      </c>
      <c r="L21" s="158">
        <v>98040</v>
      </c>
      <c r="M21" s="158">
        <v>26260</v>
      </c>
      <c r="N21" s="158">
        <v>36300</v>
      </c>
      <c r="O21" s="158">
        <v>62560</v>
      </c>
      <c r="P21" s="159">
        <v>7540</v>
      </c>
      <c r="Q21" s="157">
        <v>0</v>
      </c>
      <c r="R21" s="158">
        <v>450670</v>
      </c>
      <c r="S21" s="158">
        <v>137180</v>
      </c>
      <c r="T21" s="158">
        <v>587850</v>
      </c>
      <c r="U21" s="159">
        <v>156580</v>
      </c>
      <c r="V21" s="157">
        <v>328350</v>
      </c>
      <c r="W21" s="158">
        <v>207000</v>
      </c>
      <c r="X21" s="158">
        <v>69160</v>
      </c>
      <c r="Y21" s="158">
        <v>436500</v>
      </c>
      <c r="Z21" s="158">
        <v>1041010</v>
      </c>
      <c r="AA21" s="158">
        <v>21160</v>
      </c>
      <c r="AB21" s="158">
        <v>3764970</v>
      </c>
      <c r="AC21" s="159">
        <v>12331376</v>
      </c>
    </row>
    <row r="22" spans="1:29" ht="24" customHeight="1" x14ac:dyDescent="0.2">
      <c r="A22" s="423">
        <v>14</v>
      </c>
      <c r="B22" s="424" t="s">
        <v>201</v>
      </c>
      <c r="C22" s="160">
        <v>3953</v>
      </c>
      <c r="D22" s="161">
        <v>618279</v>
      </c>
      <c r="E22" s="161">
        <v>334</v>
      </c>
      <c r="F22" s="161">
        <v>17242630</v>
      </c>
      <c r="G22" s="161">
        <v>346389</v>
      </c>
      <c r="H22" s="161">
        <v>1059036</v>
      </c>
      <c r="I22" s="162">
        <v>43129</v>
      </c>
      <c r="J22" s="160">
        <v>132860</v>
      </c>
      <c r="K22" s="161">
        <v>136200</v>
      </c>
      <c r="L22" s="161">
        <v>269060</v>
      </c>
      <c r="M22" s="161">
        <v>54340</v>
      </c>
      <c r="N22" s="161">
        <v>76500</v>
      </c>
      <c r="O22" s="161">
        <v>130840</v>
      </c>
      <c r="P22" s="162">
        <v>16120</v>
      </c>
      <c r="Q22" s="160">
        <v>0</v>
      </c>
      <c r="R22" s="161">
        <v>1496110</v>
      </c>
      <c r="S22" s="161">
        <v>421560</v>
      </c>
      <c r="T22" s="161">
        <v>1917670</v>
      </c>
      <c r="U22" s="162">
        <v>379800</v>
      </c>
      <c r="V22" s="160">
        <v>880440</v>
      </c>
      <c r="W22" s="161">
        <v>706050</v>
      </c>
      <c r="X22" s="161">
        <v>127680</v>
      </c>
      <c r="Y22" s="161">
        <v>540450</v>
      </c>
      <c r="Z22" s="161">
        <v>2254620</v>
      </c>
      <c r="AA22" s="161">
        <v>54970</v>
      </c>
      <c r="AB22" s="161">
        <v>9366720</v>
      </c>
      <c r="AC22" s="162">
        <v>33703216</v>
      </c>
    </row>
    <row r="23" spans="1:29" ht="24" customHeight="1" x14ac:dyDescent="0.2">
      <c r="A23" s="185"/>
      <c r="B23" s="214" t="s">
        <v>288</v>
      </c>
      <c r="C23" s="106">
        <f>SUM(C9:C22)</f>
        <v>819630</v>
      </c>
      <c r="D23" s="32">
        <f>SUM(D9:D22)</f>
        <v>15448504</v>
      </c>
      <c r="E23" s="32">
        <f>SUM(E9:E22)</f>
        <v>7633</v>
      </c>
      <c r="F23" s="32">
        <f t="shared" ref="F23:AC23" si="0">SUM(F9:F22)</f>
        <v>446814771</v>
      </c>
      <c r="G23" s="32">
        <f t="shared" si="0"/>
        <v>8461949</v>
      </c>
      <c r="H23" s="32">
        <f t="shared" si="0"/>
        <v>29475488</v>
      </c>
      <c r="I23" s="32">
        <f t="shared" si="0"/>
        <v>1162874</v>
      </c>
      <c r="J23" s="32">
        <f t="shared" si="0"/>
        <v>3398460</v>
      </c>
      <c r="K23" s="32">
        <f t="shared" si="0"/>
        <v>3353100</v>
      </c>
      <c r="L23" s="32">
        <f t="shared" si="0"/>
        <v>6751560</v>
      </c>
      <c r="M23" s="32">
        <f t="shared" si="0"/>
        <v>1700660</v>
      </c>
      <c r="N23" s="32">
        <f t="shared" si="0"/>
        <v>2571300</v>
      </c>
      <c r="O23" s="32">
        <f t="shared" si="0"/>
        <v>4271960</v>
      </c>
      <c r="P23" s="32">
        <f t="shared" si="0"/>
        <v>488020</v>
      </c>
      <c r="Q23" s="32">
        <f t="shared" si="0"/>
        <v>14040</v>
      </c>
      <c r="R23" s="32">
        <f t="shared" si="0"/>
        <v>40715070</v>
      </c>
      <c r="S23" s="32">
        <f t="shared" si="0"/>
        <v>10641920</v>
      </c>
      <c r="T23" s="32">
        <f t="shared" si="0"/>
        <v>51356990</v>
      </c>
      <c r="U23" s="32">
        <f t="shared" si="0"/>
        <v>11512750</v>
      </c>
      <c r="V23" s="32">
        <f t="shared" si="0"/>
        <v>22429770</v>
      </c>
      <c r="W23" s="32">
        <f t="shared" si="0"/>
        <v>15620400</v>
      </c>
      <c r="X23" s="32">
        <f t="shared" si="0"/>
        <v>3645340</v>
      </c>
      <c r="Y23" s="32">
        <f t="shared" si="0"/>
        <v>15214950</v>
      </c>
      <c r="Z23" s="32">
        <f t="shared" si="0"/>
        <v>56910460</v>
      </c>
      <c r="AA23" s="32">
        <f t="shared" si="0"/>
        <v>1346650</v>
      </c>
      <c r="AB23" s="32">
        <f t="shared" si="0"/>
        <v>266970990</v>
      </c>
      <c r="AC23" s="32">
        <f t="shared" si="0"/>
        <v>901806636</v>
      </c>
    </row>
    <row r="24" spans="1:29" ht="24" customHeight="1" x14ac:dyDescent="0.2">
      <c r="A24" s="235">
        <v>15</v>
      </c>
      <c r="B24" s="243" t="s">
        <v>180</v>
      </c>
      <c r="C24" s="163">
        <v>2752</v>
      </c>
      <c r="D24" s="164">
        <v>320846</v>
      </c>
      <c r="E24" s="164">
        <v>24</v>
      </c>
      <c r="F24" s="164">
        <v>8797253</v>
      </c>
      <c r="G24" s="164">
        <v>144668</v>
      </c>
      <c r="H24" s="164">
        <v>577603</v>
      </c>
      <c r="I24" s="165">
        <v>24001</v>
      </c>
      <c r="J24" s="163">
        <v>74620</v>
      </c>
      <c r="K24" s="164">
        <v>67500</v>
      </c>
      <c r="L24" s="164">
        <v>142120</v>
      </c>
      <c r="M24" s="164">
        <v>23400</v>
      </c>
      <c r="N24" s="164">
        <v>40500</v>
      </c>
      <c r="O24" s="164">
        <v>63900</v>
      </c>
      <c r="P24" s="165">
        <v>13780</v>
      </c>
      <c r="Q24" s="163">
        <v>0</v>
      </c>
      <c r="R24" s="164">
        <v>906510</v>
      </c>
      <c r="S24" s="164">
        <v>177080</v>
      </c>
      <c r="T24" s="164">
        <v>1083590</v>
      </c>
      <c r="U24" s="165">
        <v>220080</v>
      </c>
      <c r="V24" s="163">
        <v>481800</v>
      </c>
      <c r="W24" s="164">
        <v>308250</v>
      </c>
      <c r="X24" s="164">
        <v>51680</v>
      </c>
      <c r="Y24" s="164">
        <v>323550</v>
      </c>
      <c r="Z24" s="164">
        <v>1165280</v>
      </c>
      <c r="AA24" s="164">
        <v>29670</v>
      </c>
      <c r="AB24" s="164">
        <v>4991580</v>
      </c>
      <c r="AC24" s="165">
        <v>17577123</v>
      </c>
    </row>
    <row r="25" spans="1:29" ht="24" customHeight="1" x14ac:dyDescent="0.2">
      <c r="A25" s="237">
        <v>16</v>
      </c>
      <c r="B25" s="244" t="s">
        <v>38</v>
      </c>
      <c r="C25" s="157">
        <v>29</v>
      </c>
      <c r="D25" s="158">
        <v>223658</v>
      </c>
      <c r="E25" s="158">
        <v>145</v>
      </c>
      <c r="F25" s="158">
        <v>5262748</v>
      </c>
      <c r="G25" s="158">
        <v>50701</v>
      </c>
      <c r="H25" s="158">
        <v>390304</v>
      </c>
      <c r="I25" s="159">
        <v>23844</v>
      </c>
      <c r="J25" s="157">
        <v>40040</v>
      </c>
      <c r="K25" s="158">
        <v>37200</v>
      </c>
      <c r="L25" s="158">
        <v>77240</v>
      </c>
      <c r="M25" s="158">
        <v>18980</v>
      </c>
      <c r="N25" s="158">
        <v>27600</v>
      </c>
      <c r="O25" s="158">
        <v>46580</v>
      </c>
      <c r="P25" s="159">
        <v>7540</v>
      </c>
      <c r="Q25" s="157">
        <v>0</v>
      </c>
      <c r="R25" s="158">
        <v>482460</v>
      </c>
      <c r="S25" s="158">
        <v>100070</v>
      </c>
      <c r="T25" s="158">
        <v>582530</v>
      </c>
      <c r="U25" s="159">
        <v>159950</v>
      </c>
      <c r="V25" s="157">
        <v>306900</v>
      </c>
      <c r="W25" s="158">
        <v>220950</v>
      </c>
      <c r="X25" s="158">
        <v>44080</v>
      </c>
      <c r="Y25" s="158">
        <v>332100</v>
      </c>
      <c r="Z25" s="158">
        <v>904030</v>
      </c>
      <c r="AA25" s="158">
        <v>16100</v>
      </c>
      <c r="AB25" s="158">
        <v>3383490</v>
      </c>
      <c r="AC25" s="159">
        <v>11128744</v>
      </c>
    </row>
    <row r="26" spans="1:29" ht="24" customHeight="1" x14ac:dyDescent="0.2">
      <c r="A26" s="237">
        <v>17</v>
      </c>
      <c r="B26" s="244" t="s">
        <v>39</v>
      </c>
      <c r="C26" s="157">
        <v>71</v>
      </c>
      <c r="D26" s="158">
        <v>115142</v>
      </c>
      <c r="E26" s="158">
        <v>50</v>
      </c>
      <c r="F26" s="158">
        <v>2608020</v>
      </c>
      <c r="G26" s="158">
        <v>37983</v>
      </c>
      <c r="H26" s="158">
        <v>201075</v>
      </c>
      <c r="I26" s="159">
        <v>12687</v>
      </c>
      <c r="J26" s="157">
        <v>19500</v>
      </c>
      <c r="K26" s="158">
        <v>21000</v>
      </c>
      <c r="L26" s="158">
        <v>40500</v>
      </c>
      <c r="M26" s="158">
        <v>11440</v>
      </c>
      <c r="N26" s="158">
        <v>13800</v>
      </c>
      <c r="O26" s="158">
        <v>25240</v>
      </c>
      <c r="P26" s="159">
        <v>3900</v>
      </c>
      <c r="Q26" s="157">
        <v>0</v>
      </c>
      <c r="R26" s="158">
        <v>199540</v>
      </c>
      <c r="S26" s="158">
        <v>68020</v>
      </c>
      <c r="T26" s="158">
        <v>267560</v>
      </c>
      <c r="U26" s="159">
        <v>91750</v>
      </c>
      <c r="V26" s="157">
        <v>155100</v>
      </c>
      <c r="W26" s="158">
        <v>103950</v>
      </c>
      <c r="X26" s="158">
        <v>39140</v>
      </c>
      <c r="Y26" s="158">
        <v>238050</v>
      </c>
      <c r="Z26" s="158">
        <v>536240</v>
      </c>
      <c r="AA26" s="158">
        <v>8970</v>
      </c>
      <c r="AB26" s="158">
        <v>1760880</v>
      </c>
      <c r="AC26" s="159">
        <v>5710018</v>
      </c>
    </row>
    <row r="27" spans="1:29" ht="24" customHeight="1" x14ac:dyDescent="0.2">
      <c r="A27" s="237">
        <v>18</v>
      </c>
      <c r="B27" s="244" t="s">
        <v>40</v>
      </c>
      <c r="C27" s="157">
        <v>0</v>
      </c>
      <c r="D27" s="158">
        <v>116587</v>
      </c>
      <c r="E27" s="158">
        <v>14</v>
      </c>
      <c r="F27" s="158">
        <v>2979302</v>
      </c>
      <c r="G27" s="158">
        <v>46381</v>
      </c>
      <c r="H27" s="158">
        <v>207952</v>
      </c>
      <c r="I27" s="159">
        <v>13276</v>
      </c>
      <c r="J27" s="157">
        <v>25740</v>
      </c>
      <c r="K27" s="158">
        <v>27300</v>
      </c>
      <c r="L27" s="158">
        <v>53040</v>
      </c>
      <c r="M27" s="158">
        <v>8840</v>
      </c>
      <c r="N27" s="158">
        <v>16200</v>
      </c>
      <c r="O27" s="158">
        <v>25040</v>
      </c>
      <c r="P27" s="159">
        <v>3640</v>
      </c>
      <c r="Q27" s="157">
        <v>0</v>
      </c>
      <c r="R27" s="158">
        <v>260480</v>
      </c>
      <c r="S27" s="158">
        <v>51300</v>
      </c>
      <c r="T27" s="158">
        <v>311780</v>
      </c>
      <c r="U27" s="159">
        <v>91770</v>
      </c>
      <c r="V27" s="157">
        <v>167310</v>
      </c>
      <c r="W27" s="158">
        <v>109800</v>
      </c>
      <c r="X27" s="158">
        <v>26600</v>
      </c>
      <c r="Y27" s="158">
        <v>193500</v>
      </c>
      <c r="Z27" s="158">
        <v>497210</v>
      </c>
      <c r="AA27" s="158">
        <v>13570</v>
      </c>
      <c r="AB27" s="158">
        <v>1812360</v>
      </c>
      <c r="AC27" s="159">
        <v>6171908</v>
      </c>
    </row>
    <row r="28" spans="1:29" ht="24" customHeight="1" x14ac:dyDescent="0.2">
      <c r="A28" s="237">
        <v>19</v>
      </c>
      <c r="B28" s="244" t="s">
        <v>41</v>
      </c>
      <c r="C28" s="157">
        <v>0</v>
      </c>
      <c r="D28" s="158">
        <v>169187</v>
      </c>
      <c r="E28" s="158">
        <v>24</v>
      </c>
      <c r="F28" s="158">
        <v>3722540</v>
      </c>
      <c r="G28" s="158">
        <v>68655</v>
      </c>
      <c r="H28" s="158">
        <v>265171</v>
      </c>
      <c r="I28" s="159">
        <v>17679</v>
      </c>
      <c r="J28" s="157">
        <v>31980</v>
      </c>
      <c r="K28" s="158">
        <v>33600</v>
      </c>
      <c r="L28" s="158">
        <v>65580</v>
      </c>
      <c r="M28" s="158">
        <v>12480</v>
      </c>
      <c r="N28" s="158">
        <v>22800</v>
      </c>
      <c r="O28" s="158">
        <v>35280</v>
      </c>
      <c r="P28" s="159">
        <v>4940</v>
      </c>
      <c r="Q28" s="157">
        <v>0</v>
      </c>
      <c r="R28" s="158">
        <v>342980</v>
      </c>
      <c r="S28" s="158">
        <v>75750</v>
      </c>
      <c r="T28" s="158">
        <v>418730</v>
      </c>
      <c r="U28" s="159">
        <v>96670</v>
      </c>
      <c r="V28" s="157">
        <v>203940</v>
      </c>
      <c r="W28" s="158">
        <v>130500</v>
      </c>
      <c r="X28" s="158">
        <v>35720</v>
      </c>
      <c r="Y28" s="158">
        <v>273600</v>
      </c>
      <c r="Z28" s="158">
        <v>643760</v>
      </c>
      <c r="AA28" s="158">
        <v>13340</v>
      </c>
      <c r="AB28" s="158">
        <v>2296800</v>
      </c>
      <c r="AC28" s="159">
        <v>7818332</v>
      </c>
    </row>
    <row r="29" spans="1:29" ht="24" customHeight="1" x14ac:dyDescent="0.2">
      <c r="A29" s="237">
        <v>20</v>
      </c>
      <c r="B29" s="244" t="s">
        <v>42</v>
      </c>
      <c r="C29" s="157">
        <v>5514</v>
      </c>
      <c r="D29" s="158">
        <v>392353</v>
      </c>
      <c r="E29" s="158">
        <v>165</v>
      </c>
      <c r="F29" s="158">
        <v>9802679</v>
      </c>
      <c r="G29" s="158">
        <v>191865</v>
      </c>
      <c r="H29" s="158">
        <v>668302</v>
      </c>
      <c r="I29" s="159">
        <v>27647</v>
      </c>
      <c r="J29" s="157">
        <v>80340</v>
      </c>
      <c r="K29" s="158">
        <v>78000</v>
      </c>
      <c r="L29" s="158">
        <v>158340</v>
      </c>
      <c r="M29" s="158">
        <v>34060</v>
      </c>
      <c r="N29" s="158">
        <v>59100</v>
      </c>
      <c r="O29" s="158">
        <v>93160</v>
      </c>
      <c r="P29" s="159">
        <v>10660</v>
      </c>
      <c r="Q29" s="157">
        <v>260</v>
      </c>
      <c r="R29" s="158">
        <v>918060</v>
      </c>
      <c r="S29" s="158">
        <v>311480</v>
      </c>
      <c r="T29" s="158">
        <v>1229540</v>
      </c>
      <c r="U29" s="159">
        <v>276240</v>
      </c>
      <c r="V29" s="157">
        <v>526020</v>
      </c>
      <c r="W29" s="158">
        <v>352800</v>
      </c>
      <c r="X29" s="158">
        <v>79040</v>
      </c>
      <c r="Y29" s="158">
        <v>420750</v>
      </c>
      <c r="Z29" s="158">
        <v>1378610</v>
      </c>
      <c r="AA29" s="158">
        <v>34270</v>
      </c>
      <c r="AB29" s="158">
        <v>5957490</v>
      </c>
      <c r="AC29" s="159">
        <v>20226930</v>
      </c>
    </row>
    <row r="30" spans="1:29" ht="24" customHeight="1" x14ac:dyDescent="0.2">
      <c r="A30" s="237">
        <v>21</v>
      </c>
      <c r="B30" s="244" t="s">
        <v>43</v>
      </c>
      <c r="C30" s="157">
        <v>1105</v>
      </c>
      <c r="D30" s="158">
        <v>285349</v>
      </c>
      <c r="E30" s="158">
        <v>16</v>
      </c>
      <c r="F30" s="158">
        <v>6539463</v>
      </c>
      <c r="G30" s="158">
        <v>103482</v>
      </c>
      <c r="H30" s="158">
        <v>428998</v>
      </c>
      <c r="I30" s="159">
        <v>17365</v>
      </c>
      <c r="J30" s="157">
        <v>52780</v>
      </c>
      <c r="K30" s="158">
        <v>55200</v>
      </c>
      <c r="L30" s="158">
        <v>107980</v>
      </c>
      <c r="M30" s="158">
        <v>18720</v>
      </c>
      <c r="N30" s="158">
        <v>31800</v>
      </c>
      <c r="O30" s="158">
        <v>50520</v>
      </c>
      <c r="P30" s="159">
        <v>5980</v>
      </c>
      <c r="Q30" s="157">
        <v>260</v>
      </c>
      <c r="R30" s="158">
        <v>755370</v>
      </c>
      <c r="S30" s="158">
        <v>268280</v>
      </c>
      <c r="T30" s="158">
        <v>1023650</v>
      </c>
      <c r="U30" s="159">
        <v>165960</v>
      </c>
      <c r="V30" s="157">
        <v>314820</v>
      </c>
      <c r="W30" s="158">
        <v>199800</v>
      </c>
      <c r="X30" s="158">
        <v>49020</v>
      </c>
      <c r="Y30" s="158">
        <v>197550</v>
      </c>
      <c r="Z30" s="158">
        <v>761190</v>
      </c>
      <c r="AA30" s="158">
        <v>19780</v>
      </c>
      <c r="AB30" s="158">
        <v>3976830</v>
      </c>
      <c r="AC30" s="159">
        <v>13487912</v>
      </c>
    </row>
    <row r="31" spans="1:29" ht="24" customHeight="1" x14ac:dyDescent="0.2">
      <c r="A31" s="237">
        <v>22</v>
      </c>
      <c r="B31" s="244" t="s">
        <v>44</v>
      </c>
      <c r="C31" s="157">
        <v>0</v>
      </c>
      <c r="D31" s="158">
        <v>113147</v>
      </c>
      <c r="E31" s="158">
        <v>14</v>
      </c>
      <c r="F31" s="158">
        <v>2450215</v>
      </c>
      <c r="G31" s="158">
        <v>44429</v>
      </c>
      <c r="H31" s="158">
        <v>193774</v>
      </c>
      <c r="I31" s="159">
        <v>12573</v>
      </c>
      <c r="J31" s="157">
        <v>38220</v>
      </c>
      <c r="K31" s="158">
        <v>27900</v>
      </c>
      <c r="L31" s="158">
        <v>66120</v>
      </c>
      <c r="M31" s="158">
        <v>11180</v>
      </c>
      <c r="N31" s="158">
        <v>12300</v>
      </c>
      <c r="O31" s="158">
        <v>23480</v>
      </c>
      <c r="P31" s="159">
        <v>3380</v>
      </c>
      <c r="Q31" s="157">
        <v>0</v>
      </c>
      <c r="R31" s="158">
        <v>183810</v>
      </c>
      <c r="S31" s="158">
        <v>59280</v>
      </c>
      <c r="T31" s="158">
        <v>243090</v>
      </c>
      <c r="U31" s="159">
        <v>78590</v>
      </c>
      <c r="V31" s="157">
        <v>139260</v>
      </c>
      <c r="W31" s="158">
        <v>85950</v>
      </c>
      <c r="X31" s="158">
        <v>43320</v>
      </c>
      <c r="Y31" s="158">
        <v>218250</v>
      </c>
      <c r="Z31" s="158">
        <v>486780</v>
      </c>
      <c r="AA31" s="158">
        <v>10580</v>
      </c>
      <c r="AB31" s="158">
        <v>1629870</v>
      </c>
      <c r="AC31" s="159">
        <v>5356028</v>
      </c>
    </row>
    <row r="32" spans="1:29" ht="24" customHeight="1" x14ac:dyDescent="0.2">
      <c r="A32" s="237">
        <v>23</v>
      </c>
      <c r="B32" s="244" t="s">
        <v>45</v>
      </c>
      <c r="C32" s="157">
        <v>1988</v>
      </c>
      <c r="D32" s="158">
        <v>262378</v>
      </c>
      <c r="E32" s="158">
        <v>154</v>
      </c>
      <c r="F32" s="158">
        <v>8822704</v>
      </c>
      <c r="G32" s="158">
        <v>163331</v>
      </c>
      <c r="H32" s="158">
        <v>543690</v>
      </c>
      <c r="I32" s="159">
        <v>25795</v>
      </c>
      <c r="J32" s="157">
        <v>70200</v>
      </c>
      <c r="K32" s="158">
        <v>70500</v>
      </c>
      <c r="L32" s="158">
        <v>140700</v>
      </c>
      <c r="M32" s="158">
        <v>26780</v>
      </c>
      <c r="N32" s="158">
        <v>40800</v>
      </c>
      <c r="O32" s="158">
        <v>67580</v>
      </c>
      <c r="P32" s="159">
        <v>6500</v>
      </c>
      <c r="Q32" s="157">
        <v>780</v>
      </c>
      <c r="R32" s="158">
        <v>719840</v>
      </c>
      <c r="S32" s="158">
        <v>141360</v>
      </c>
      <c r="T32" s="158">
        <v>861200</v>
      </c>
      <c r="U32" s="159">
        <v>184130</v>
      </c>
      <c r="V32" s="157">
        <v>396660</v>
      </c>
      <c r="W32" s="158">
        <v>283050</v>
      </c>
      <c r="X32" s="158">
        <v>69920</v>
      </c>
      <c r="Y32" s="158">
        <v>312300</v>
      </c>
      <c r="Z32" s="158">
        <v>1061930</v>
      </c>
      <c r="AA32" s="158">
        <v>28060</v>
      </c>
      <c r="AB32" s="158">
        <v>4877730</v>
      </c>
      <c r="AC32" s="159">
        <v>17048496</v>
      </c>
    </row>
    <row r="33" spans="1:29" ht="24" customHeight="1" x14ac:dyDescent="0.2">
      <c r="A33" s="237">
        <v>24</v>
      </c>
      <c r="B33" s="244" t="s">
        <v>46</v>
      </c>
      <c r="C33" s="157">
        <v>393</v>
      </c>
      <c r="D33" s="158">
        <v>232431</v>
      </c>
      <c r="E33" s="158">
        <v>94</v>
      </c>
      <c r="F33" s="158">
        <v>4924344</v>
      </c>
      <c r="G33" s="158">
        <v>103590</v>
      </c>
      <c r="H33" s="158">
        <v>372137</v>
      </c>
      <c r="I33" s="159">
        <v>23143</v>
      </c>
      <c r="J33" s="157">
        <v>50180</v>
      </c>
      <c r="K33" s="158">
        <v>57000</v>
      </c>
      <c r="L33" s="158">
        <v>107180</v>
      </c>
      <c r="M33" s="158">
        <v>22880</v>
      </c>
      <c r="N33" s="158">
        <v>22500</v>
      </c>
      <c r="O33" s="158">
        <v>45380</v>
      </c>
      <c r="P33" s="159">
        <v>7280</v>
      </c>
      <c r="Q33" s="157">
        <v>0</v>
      </c>
      <c r="R33" s="158">
        <v>432740</v>
      </c>
      <c r="S33" s="158">
        <v>174550</v>
      </c>
      <c r="T33" s="158">
        <v>607290</v>
      </c>
      <c r="U33" s="159">
        <v>185660</v>
      </c>
      <c r="V33" s="157">
        <v>258720</v>
      </c>
      <c r="W33" s="158">
        <v>165600</v>
      </c>
      <c r="X33" s="158">
        <v>58900</v>
      </c>
      <c r="Y33" s="158">
        <v>387000</v>
      </c>
      <c r="Z33" s="158">
        <v>870220</v>
      </c>
      <c r="AA33" s="158">
        <v>23690</v>
      </c>
      <c r="AB33" s="158">
        <v>3489420</v>
      </c>
      <c r="AC33" s="159">
        <v>10992158</v>
      </c>
    </row>
    <row r="34" spans="1:29" ht="24" customHeight="1" x14ac:dyDescent="0.2">
      <c r="A34" s="239">
        <v>25</v>
      </c>
      <c r="B34" s="245" t="s">
        <v>202</v>
      </c>
      <c r="C34" s="160">
        <v>1493</v>
      </c>
      <c r="D34" s="161">
        <v>116339</v>
      </c>
      <c r="E34" s="161">
        <v>0</v>
      </c>
      <c r="F34" s="161">
        <v>3418458</v>
      </c>
      <c r="G34" s="161">
        <v>47264</v>
      </c>
      <c r="H34" s="161">
        <v>275018</v>
      </c>
      <c r="I34" s="162">
        <v>21152</v>
      </c>
      <c r="J34" s="160">
        <v>40560</v>
      </c>
      <c r="K34" s="161">
        <v>44400</v>
      </c>
      <c r="L34" s="161">
        <v>84960</v>
      </c>
      <c r="M34" s="161">
        <v>13780</v>
      </c>
      <c r="N34" s="161">
        <v>16500</v>
      </c>
      <c r="O34" s="161">
        <v>30280</v>
      </c>
      <c r="P34" s="162">
        <v>5720</v>
      </c>
      <c r="Q34" s="160">
        <v>260</v>
      </c>
      <c r="R34" s="161">
        <v>249920</v>
      </c>
      <c r="S34" s="161">
        <v>71060</v>
      </c>
      <c r="T34" s="161">
        <v>320980</v>
      </c>
      <c r="U34" s="162">
        <v>113500</v>
      </c>
      <c r="V34" s="160">
        <v>206580</v>
      </c>
      <c r="W34" s="161">
        <v>120150</v>
      </c>
      <c r="X34" s="161">
        <v>59280</v>
      </c>
      <c r="Y34" s="161">
        <v>378450</v>
      </c>
      <c r="Z34" s="161">
        <v>764460</v>
      </c>
      <c r="AA34" s="161">
        <v>17250</v>
      </c>
      <c r="AB34" s="161">
        <v>2285580</v>
      </c>
      <c r="AC34" s="162">
        <v>7502714</v>
      </c>
    </row>
    <row r="35" spans="1:29" ht="24" customHeight="1" x14ac:dyDescent="0.2">
      <c r="A35" s="246"/>
      <c r="B35" s="247" t="s">
        <v>289</v>
      </c>
      <c r="C35" s="106">
        <f>SUM(C24:C34)</f>
        <v>13345</v>
      </c>
      <c r="D35" s="32">
        <f t="shared" ref="D35:AC35" si="1">SUM(D24:D34)</f>
        <v>2347417</v>
      </c>
      <c r="E35" s="32">
        <f t="shared" ref="E35" si="2">SUM(E24:E34)</f>
        <v>700</v>
      </c>
      <c r="F35" s="32">
        <f t="shared" si="1"/>
        <v>59327726</v>
      </c>
      <c r="G35" s="32">
        <f t="shared" si="1"/>
        <v>1002349</v>
      </c>
      <c r="H35" s="32">
        <f t="shared" si="1"/>
        <v>4124024</v>
      </c>
      <c r="I35" s="89">
        <f t="shared" si="1"/>
        <v>219162</v>
      </c>
      <c r="J35" s="106">
        <f t="shared" si="1"/>
        <v>524160</v>
      </c>
      <c r="K35" s="32">
        <f t="shared" si="1"/>
        <v>519600</v>
      </c>
      <c r="L35" s="32">
        <f t="shared" si="1"/>
        <v>1043760</v>
      </c>
      <c r="M35" s="32">
        <f t="shared" si="1"/>
        <v>202540</v>
      </c>
      <c r="N35" s="32">
        <f t="shared" si="1"/>
        <v>303900</v>
      </c>
      <c r="O35" s="32">
        <f t="shared" si="1"/>
        <v>506440</v>
      </c>
      <c r="P35" s="89">
        <f t="shared" si="1"/>
        <v>73320</v>
      </c>
      <c r="Q35" s="106">
        <f t="shared" si="1"/>
        <v>1560</v>
      </c>
      <c r="R35" s="32">
        <f t="shared" si="1"/>
        <v>5451710</v>
      </c>
      <c r="S35" s="32">
        <f t="shared" si="1"/>
        <v>1498230</v>
      </c>
      <c r="T35" s="32">
        <f t="shared" si="1"/>
        <v>6949940</v>
      </c>
      <c r="U35" s="89">
        <f t="shared" si="1"/>
        <v>1664300</v>
      </c>
      <c r="V35" s="106">
        <f t="shared" si="1"/>
        <v>3157110</v>
      </c>
      <c r="W35" s="32">
        <f t="shared" si="1"/>
        <v>2080800</v>
      </c>
      <c r="X35" s="32">
        <f t="shared" si="1"/>
        <v>556700</v>
      </c>
      <c r="Y35" s="32">
        <f t="shared" si="1"/>
        <v>3275100</v>
      </c>
      <c r="Z35" s="32">
        <f t="shared" si="1"/>
        <v>9069710</v>
      </c>
      <c r="AA35" s="32">
        <f t="shared" si="1"/>
        <v>215280</v>
      </c>
      <c r="AB35" s="32">
        <f t="shared" si="1"/>
        <v>36462030</v>
      </c>
      <c r="AC35" s="89">
        <f t="shared" si="1"/>
        <v>123020363</v>
      </c>
    </row>
    <row r="36" spans="1:29" ht="24" customHeight="1" thickBot="1" x14ac:dyDescent="0.2">
      <c r="A36" s="248"/>
      <c r="B36" s="249" t="s">
        <v>47</v>
      </c>
      <c r="C36" s="145">
        <f t="shared" ref="C36:AC36" si="3">SUM(C23,C35)</f>
        <v>832975</v>
      </c>
      <c r="D36" s="130">
        <f t="shared" si="3"/>
        <v>17795921</v>
      </c>
      <c r="E36" s="130">
        <f t="shared" ref="E36" si="4">SUM(E23,E35)</f>
        <v>8333</v>
      </c>
      <c r="F36" s="130">
        <f t="shared" si="3"/>
        <v>506142497</v>
      </c>
      <c r="G36" s="130">
        <f t="shared" si="3"/>
        <v>9464298</v>
      </c>
      <c r="H36" s="130">
        <f t="shared" si="3"/>
        <v>33599512</v>
      </c>
      <c r="I36" s="168">
        <f t="shared" si="3"/>
        <v>1382036</v>
      </c>
      <c r="J36" s="145">
        <f t="shared" si="3"/>
        <v>3922620</v>
      </c>
      <c r="K36" s="130">
        <f t="shared" si="3"/>
        <v>3872700</v>
      </c>
      <c r="L36" s="130">
        <f t="shared" si="3"/>
        <v>7795320</v>
      </c>
      <c r="M36" s="130">
        <f t="shared" si="3"/>
        <v>1903200</v>
      </c>
      <c r="N36" s="130">
        <f t="shared" si="3"/>
        <v>2875200</v>
      </c>
      <c r="O36" s="130">
        <f t="shared" si="3"/>
        <v>4778400</v>
      </c>
      <c r="P36" s="168">
        <f t="shared" si="3"/>
        <v>561340</v>
      </c>
      <c r="Q36" s="145">
        <f t="shared" si="3"/>
        <v>15600</v>
      </c>
      <c r="R36" s="130">
        <f t="shared" si="3"/>
        <v>46166780</v>
      </c>
      <c r="S36" s="130">
        <f t="shared" si="3"/>
        <v>12140150</v>
      </c>
      <c r="T36" s="130">
        <f t="shared" si="3"/>
        <v>58306930</v>
      </c>
      <c r="U36" s="168">
        <f t="shared" si="3"/>
        <v>13177050</v>
      </c>
      <c r="V36" s="145">
        <f t="shared" si="3"/>
        <v>25586880</v>
      </c>
      <c r="W36" s="130">
        <f t="shared" si="3"/>
        <v>17701200</v>
      </c>
      <c r="X36" s="130">
        <f t="shared" si="3"/>
        <v>4202040</v>
      </c>
      <c r="Y36" s="130">
        <f t="shared" si="3"/>
        <v>18490050</v>
      </c>
      <c r="Z36" s="130">
        <f t="shared" si="3"/>
        <v>65980170</v>
      </c>
      <c r="AA36" s="130">
        <f t="shared" si="3"/>
        <v>1561930</v>
      </c>
      <c r="AB36" s="130">
        <f t="shared" si="3"/>
        <v>303433020</v>
      </c>
      <c r="AC36" s="168">
        <f t="shared" si="3"/>
        <v>1024826999</v>
      </c>
    </row>
    <row r="38" spans="1:29" x14ac:dyDescent="0.15">
      <c r="B38" s="250" t="s">
        <v>442</v>
      </c>
      <c r="C38" s="125">
        <f t="shared" ref="C38:K38" si="5">SUM(C9:C22,C24:C34)</f>
        <v>832975</v>
      </c>
      <c r="D38" s="125">
        <f t="shared" si="5"/>
        <v>17795921</v>
      </c>
      <c r="E38" s="125">
        <f t="shared" ref="E38" si="6">SUM(E9:E22,E24:E34)</f>
        <v>8333</v>
      </c>
      <c r="F38" s="125">
        <f t="shared" si="5"/>
        <v>506142497</v>
      </c>
      <c r="G38" s="125">
        <f t="shared" si="5"/>
        <v>9464298</v>
      </c>
      <c r="H38" s="125">
        <f t="shared" si="5"/>
        <v>33599512</v>
      </c>
      <c r="I38" s="125">
        <f t="shared" si="5"/>
        <v>1382036</v>
      </c>
      <c r="J38" s="125">
        <f t="shared" si="5"/>
        <v>3922620</v>
      </c>
      <c r="K38" s="125">
        <f t="shared" si="5"/>
        <v>3872700</v>
      </c>
      <c r="L38" s="125">
        <f>SUM(J38:K38)</f>
        <v>7795320</v>
      </c>
      <c r="M38" s="125">
        <f>SUM(M9:M22,M24:M34)</f>
        <v>1903200</v>
      </c>
      <c r="N38" s="125">
        <f>SUM(N9:N22,N24:N34)</f>
        <v>2875200</v>
      </c>
      <c r="O38" s="125">
        <f>SUM(M38:N38)</f>
        <v>4778400</v>
      </c>
      <c r="P38" s="125">
        <f>SUM(P9:P22,P24:P34)</f>
        <v>561340</v>
      </c>
      <c r="Q38" s="125">
        <f>SUM(Q9:Q22,Q24:Q34)</f>
        <v>15600</v>
      </c>
      <c r="R38" s="125">
        <f>SUM(R9:R22,R24:R34)</f>
        <v>46166780</v>
      </c>
      <c r="S38" s="125">
        <f>SUM(S9:S22,S24:S34)</f>
        <v>12140150</v>
      </c>
      <c r="T38" s="125">
        <f>SUM(R38:S38)</f>
        <v>58306930</v>
      </c>
      <c r="U38" s="125">
        <f>SUM(U9:U22,U24:U34)</f>
        <v>13177050</v>
      </c>
      <c r="V38" s="125">
        <f>SUM(V9:V22,V24:V34)</f>
        <v>25586880</v>
      </c>
      <c r="W38" s="125">
        <f>SUM(W9:W22,W24:W34)</f>
        <v>17701200</v>
      </c>
      <c r="X38" s="125">
        <f>SUM(X9:X22,X24:X34)</f>
        <v>4202040</v>
      </c>
      <c r="Y38" s="125">
        <f>SUM(Y9:Y22,Y24:Y34)</f>
        <v>18490050</v>
      </c>
      <c r="Z38" s="125">
        <f>SUM(V38:Y38)</f>
        <v>65980170</v>
      </c>
      <c r="AA38" s="125">
        <f>SUM(AA9:AA22,AA24:AA34)</f>
        <v>1561930</v>
      </c>
      <c r="AB38" s="125">
        <f>SUM(AB9:AB22,AB24:AB34)</f>
        <v>303433020</v>
      </c>
      <c r="AC38" s="125">
        <f>SUM(C38:D38,F38:I38,L38,O38:Q38,T38:U38,Z38:AB38)</f>
        <v>1024826999</v>
      </c>
    </row>
    <row r="39" spans="1:29" x14ac:dyDescent="0.15">
      <c r="C39" s="125">
        <f>C36-C38</f>
        <v>0</v>
      </c>
      <c r="D39" s="125">
        <f t="shared" ref="D39:AC39" si="7">D36-D38</f>
        <v>0</v>
      </c>
      <c r="E39" s="125">
        <f t="shared" ref="E39" si="8">E36-E38</f>
        <v>0</v>
      </c>
      <c r="F39" s="125">
        <f t="shared" si="7"/>
        <v>0</v>
      </c>
      <c r="G39" s="125">
        <f t="shared" si="7"/>
        <v>0</v>
      </c>
      <c r="H39" s="125">
        <f t="shared" si="7"/>
        <v>0</v>
      </c>
      <c r="I39" s="125">
        <f t="shared" si="7"/>
        <v>0</v>
      </c>
      <c r="J39" s="125">
        <f t="shared" si="7"/>
        <v>0</v>
      </c>
      <c r="K39" s="125">
        <f t="shared" si="7"/>
        <v>0</v>
      </c>
      <c r="L39" s="125">
        <f t="shared" si="7"/>
        <v>0</v>
      </c>
      <c r="M39" s="125">
        <f t="shared" si="7"/>
        <v>0</v>
      </c>
      <c r="N39" s="125">
        <f t="shared" si="7"/>
        <v>0</v>
      </c>
      <c r="O39" s="125">
        <f t="shared" si="7"/>
        <v>0</v>
      </c>
      <c r="P39" s="125">
        <f t="shared" si="7"/>
        <v>0</v>
      </c>
      <c r="Q39" s="125">
        <f t="shared" si="7"/>
        <v>0</v>
      </c>
      <c r="R39" s="125">
        <f t="shared" si="7"/>
        <v>0</v>
      </c>
      <c r="S39" s="125">
        <f t="shared" si="7"/>
        <v>0</v>
      </c>
      <c r="T39" s="125">
        <f t="shared" si="7"/>
        <v>0</v>
      </c>
      <c r="U39" s="125">
        <f t="shared" si="7"/>
        <v>0</v>
      </c>
      <c r="V39" s="125">
        <f t="shared" si="7"/>
        <v>0</v>
      </c>
      <c r="W39" s="125">
        <f t="shared" si="7"/>
        <v>0</v>
      </c>
      <c r="X39" s="125">
        <f t="shared" si="7"/>
        <v>0</v>
      </c>
      <c r="Y39" s="125">
        <f t="shared" si="7"/>
        <v>0</v>
      </c>
      <c r="Z39" s="125">
        <f t="shared" si="7"/>
        <v>0</v>
      </c>
      <c r="AA39" s="125">
        <f t="shared" si="7"/>
        <v>0</v>
      </c>
      <c r="AB39" s="125">
        <f t="shared" si="7"/>
        <v>0</v>
      </c>
      <c r="AC39" s="125">
        <f t="shared" si="7"/>
        <v>0</v>
      </c>
    </row>
    <row r="40" spans="1:29" x14ac:dyDescent="0.15">
      <c r="B40" s="125" t="s">
        <v>688</v>
      </c>
      <c r="C40" s="125">
        <v>29422</v>
      </c>
      <c r="D40" s="125">
        <v>17833377</v>
      </c>
      <c r="E40" s="125">
        <v>6786</v>
      </c>
      <c r="F40" s="125">
        <v>499895424</v>
      </c>
      <c r="G40" s="125">
        <v>8663645</v>
      </c>
      <c r="H40" s="125">
        <v>33370029</v>
      </c>
      <c r="I40" s="125">
        <v>1354458</v>
      </c>
      <c r="J40" s="125">
        <v>3901040</v>
      </c>
      <c r="K40" s="125">
        <v>3846600</v>
      </c>
      <c r="L40" s="125">
        <v>7747640</v>
      </c>
      <c r="M40" s="125">
        <v>1865760</v>
      </c>
      <c r="N40" s="125">
        <v>2837700</v>
      </c>
      <c r="O40" s="125">
        <v>4703460</v>
      </c>
      <c r="P40" s="125">
        <v>561080</v>
      </c>
      <c r="Q40" s="125">
        <v>13780</v>
      </c>
      <c r="R40" s="125">
        <v>48814920</v>
      </c>
      <c r="S40" s="125">
        <v>11383200</v>
      </c>
      <c r="T40" s="125">
        <v>60198120</v>
      </c>
      <c r="U40" s="125">
        <v>12787610</v>
      </c>
      <c r="V40" s="125">
        <v>25934370</v>
      </c>
      <c r="W40" s="125">
        <v>17671050</v>
      </c>
      <c r="X40" s="125">
        <v>4303120</v>
      </c>
      <c r="Y40" s="125">
        <v>19313550</v>
      </c>
      <c r="Z40" s="125">
        <v>67222090</v>
      </c>
      <c r="AA40" s="125">
        <v>1572740</v>
      </c>
      <c r="AB40" s="125">
        <v>302583270</v>
      </c>
      <c r="AC40" s="125">
        <v>1018536145</v>
      </c>
    </row>
    <row r="41" spans="1:29" s="251" customFormat="1" x14ac:dyDescent="0.15">
      <c r="B41" s="251" t="s">
        <v>686</v>
      </c>
      <c r="C41" s="251">
        <f>ROUND(C36/C40*100,1)</f>
        <v>2831.1</v>
      </c>
      <c r="D41" s="251">
        <f t="shared" ref="D41:AC41" si="9">ROUND(D36/D40*100,1)</f>
        <v>99.8</v>
      </c>
      <c r="E41" s="251">
        <f t="shared" si="9"/>
        <v>122.8</v>
      </c>
      <c r="F41" s="251">
        <f t="shared" si="9"/>
        <v>101.2</v>
      </c>
      <c r="G41" s="251">
        <f t="shared" si="9"/>
        <v>109.2</v>
      </c>
      <c r="H41" s="251">
        <f t="shared" si="9"/>
        <v>100.7</v>
      </c>
      <c r="I41" s="251">
        <f t="shared" si="9"/>
        <v>102</v>
      </c>
      <c r="J41" s="251">
        <f t="shared" si="9"/>
        <v>100.6</v>
      </c>
      <c r="K41" s="251">
        <f t="shared" si="9"/>
        <v>100.7</v>
      </c>
      <c r="L41" s="251">
        <f t="shared" si="9"/>
        <v>100.6</v>
      </c>
      <c r="M41" s="251">
        <f t="shared" si="9"/>
        <v>102</v>
      </c>
      <c r="N41" s="251">
        <f t="shared" si="9"/>
        <v>101.3</v>
      </c>
      <c r="O41" s="251">
        <f t="shared" si="9"/>
        <v>101.6</v>
      </c>
      <c r="P41" s="251">
        <f t="shared" si="9"/>
        <v>100</v>
      </c>
      <c r="Q41" s="251">
        <f t="shared" si="9"/>
        <v>113.2</v>
      </c>
      <c r="R41" s="251">
        <f t="shared" si="9"/>
        <v>94.6</v>
      </c>
      <c r="S41" s="251">
        <f t="shared" si="9"/>
        <v>106.6</v>
      </c>
      <c r="T41" s="251">
        <f t="shared" si="9"/>
        <v>96.9</v>
      </c>
      <c r="U41" s="251">
        <f t="shared" si="9"/>
        <v>103</v>
      </c>
      <c r="V41" s="251">
        <f t="shared" si="9"/>
        <v>98.7</v>
      </c>
      <c r="W41" s="251">
        <f t="shared" si="9"/>
        <v>100.2</v>
      </c>
      <c r="X41" s="251">
        <f t="shared" si="9"/>
        <v>97.7</v>
      </c>
      <c r="Y41" s="251">
        <f t="shared" si="9"/>
        <v>95.7</v>
      </c>
      <c r="Z41" s="251">
        <f t="shared" si="9"/>
        <v>98.2</v>
      </c>
      <c r="AA41" s="251">
        <f t="shared" si="9"/>
        <v>99.3</v>
      </c>
      <c r="AB41" s="251">
        <f t="shared" si="9"/>
        <v>100.3</v>
      </c>
      <c r="AC41" s="251">
        <f t="shared" si="9"/>
        <v>100.6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36" orientation="landscape" useFirstPageNumber="1" r:id="rId1"/>
  <headerFooter alignWithMargins="0"/>
  <colBreaks count="3" manualBreakCount="3">
    <brk id="9" max="39" man="1"/>
    <brk id="16" max="184" man="1"/>
    <brk id="21" max="184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R41"/>
  <sheetViews>
    <sheetView tabSelected="1" view="pageBreakPreview" zoomScale="90" zoomScaleNormal="100" zoomScaleSheetLayoutView="9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375" style="125" customWidth="1"/>
    <col min="2" max="2" width="13.875" style="125" customWidth="1"/>
    <col min="3" max="10" width="24.625" style="125" customWidth="1"/>
    <col min="11" max="18" width="22.875" style="125" customWidth="1"/>
    <col min="19" max="16384" width="11" style="125"/>
  </cols>
  <sheetData>
    <row r="1" spans="1:200" ht="20.100000000000001" customHeight="1" x14ac:dyDescent="0.15"/>
    <row r="2" spans="1:200" ht="20.100000000000001" customHeight="1" x14ac:dyDescent="0.15">
      <c r="B2" s="169"/>
      <c r="C2" s="139" t="s">
        <v>689</v>
      </c>
      <c r="K2" s="139" t="str">
        <f>C2</f>
        <v>第１７表  令和２（2020）年度分県民税の所得割額等</v>
      </c>
    </row>
    <row r="3" spans="1:200" s="126" customFormat="1" ht="20.100000000000001" customHeight="1" thickBot="1" x14ac:dyDescent="0.25">
      <c r="C3" s="457" t="s">
        <v>290</v>
      </c>
      <c r="D3" s="458"/>
      <c r="E3" s="458"/>
      <c r="F3" s="459"/>
      <c r="G3" s="460"/>
      <c r="H3" s="460"/>
      <c r="I3" s="461"/>
      <c r="J3" s="462" t="s">
        <v>291</v>
      </c>
      <c r="K3" s="457" t="s">
        <v>292</v>
      </c>
      <c r="L3" s="458"/>
      <c r="M3" s="458"/>
      <c r="N3" s="174"/>
      <c r="O3" s="174"/>
      <c r="P3" s="174"/>
      <c r="Q3" s="460"/>
      <c r="R3" s="462" t="s">
        <v>291</v>
      </c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4"/>
      <c r="GL3" s="174"/>
      <c r="GM3" s="174"/>
      <c r="GN3" s="174"/>
      <c r="GO3" s="174"/>
      <c r="GP3" s="174"/>
      <c r="GQ3" s="174"/>
      <c r="GR3" s="174"/>
    </row>
    <row r="4" spans="1:200" ht="24" customHeight="1" x14ac:dyDescent="0.15">
      <c r="A4" s="175"/>
      <c r="B4" s="176"/>
      <c r="C4" s="177" t="s">
        <v>89</v>
      </c>
      <c r="D4" s="138"/>
      <c r="E4" s="138"/>
      <c r="F4" s="255"/>
      <c r="G4" s="138"/>
      <c r="H4" s="138"/>
      <c r="I4" s="253"/>
      <c r="J4" s="184"/>
      <c r="K4" s="257" t="s">
        <v>90</v>
      </c>
      <c r="L4" s="254"/>
      <c r="M4" s="254"/>
      <c r="N4" s="254"/>
      <c r="O4" s="254"/>
      <c r="P4" s="254"/>
      <c r="Q4" s="254"/>
      <c r="R4" s="184"/>
    </row>
    <row r="5" spans="1:200" ht="24" customHeight="1" x14ac:dyDescent="0.15">
      <c r="A5" s="185"/>
      <c r="B5" s="186"/>
      <c r="C5" s="142"/>
      <c r="D5" s="430"/>
      <c r="E5" s="278"/>
      <c r="F5" s="278"/>
      <c r="G5" s="463" t="s">
        <v>92</v>
      </c>
      <c r="H5" s="268"/>
      <c r="I5" s="281"/>
      <c r="J5" s="282"/>
      <c r="K5" s="464" t="s">
        <v>93</v>
      </c>
      <c r="L5" s="465"/>
      <c r="M5" s="465"/>
      <c r="N5" s="353"/>
      <c r="O5" s="353"/>
      <c r="P5" s="353"/>
      <c r="Q5" s="466"/>
      <c r="R5" s="269"/>
    </row>
    <row r="6" spans="1:200" ht="24" customHeight="1" x14ac:dyDescent="0.2">
      <c r="A6" s="195" t="s">
        <v>9</v>
      </c>
      <c r="B6" s="196"/>
      <c r="C6" s="143" t="s">
        <v>236</v>
      </c>
      <c r="D6" s="215" t="s">
        <v>237</v>
      </c>
      <c r="E6" s="215" t="s">
        <v>238</v>
      </c>
      <c r="F6" s="199" t="s">
        <v>79</v>
      </c>
      <c r="G6" s="215" t="s">
        <v>324</v>
      </c>
      <c r="H6" s="215" t="s">
        <v>325</v>
      </c>
      <c r="I6" s="260" t="s">
        <v>326</v>
      </c>
      <c r="J6" s="262" t="s">
        <v>79</v>
      </c>
      <c r="K6" s="298" t="s">
        <v>324</v>
      </c>
      <c r="L6" s="366" t="s">
        <v>328</v>
      </c>
      <c r="M6" s="172" t="s">
        <v>79</v>
      </c>
      <c r="N6" s="301" t="s">
        <v>507</v>
      </c>
      <c r="O6" s="301" t="s">
        <v>509</v>
      </c>
      <c r="P6" s="301" t="s">
        <v>329</v>
      </c>
      <c r="Q6" s="302" t="s">
        <v>467</v>
      </c>
      <c r="R6" s="294" t="s">
        <v>12</v>
      </c>
    </row>
    <row r="7" spans="1:200" ht="24" customHeight="1" x14ac:dyDescent="0.2">
      <c r="A7" s="185"/>
      <c r="B7" s="214"/>
      <c r="C7" s="289" t="s">
        <v>239</v>
      </c>
      <c r="D7" s="215" t="s">
        <v>240</v>
      </c>
      <c r="E7" s="215" t="s">
        <v>240</v>
      </c>
      <c r="F7" s="215"/>
      <c r="G7" s="219" t="s">
        <v>322</v>
      </c>
      <c r="H7" s="219" t="s">
        <v>323</v>
      </c>
      <c r="I7" s="295" t="s">
        <v>323</v>
      </c>
      <c r="J7" s="262"/>
      <c r="K7" s="190" t="s">
        <v>322</v>
      </c>
      <c r="L7" s="312" t="s">
        <v>327</v>
      </c>
      <c r="M7" s="219"/>
      <c r="N7" s="313" t="s">
        <v>508</v>
      </c>
      <c r="O7" s="313" t="s">
        <v>508</v>
      </c>
      <c r="P7" s="313" t="s">
        <v>330</v>
      </c>
      <c r="Q7" s="314" t="s">
        <v>466</v>
      </c>
      <c r="R7" s="294"/>
    </row>
    <row r="8" spans="1:200" s="234" customFormat="1" ht="24" customHeight="1" x14ac:dyDescent="0.2">
      <c r="A8" s="225"/>
      <c r="B8" s="226"/>
      <c r="C8" s="144" t="s">
        <v>241</v>
      </c>
      <c r="D8" s="318" t="s">
        <v>242</v>
      </c>
      <c r="E8" s="318" t="s">
        <v>243</v>
      </c>
      <c r="F8" s="316" t="s">
        <v>244</v>
      </c>
      <c r="G8" s="317" t="s">
        <v>245</v>
      </c>
      <c r="H8" s="229" t="s">
        <v>246</v>
      </c>
      <c r="I8" s="318" t="s">
        <v>247</v>
      </c>
      <c r="J8" s="322" t="s">
        <v>248</v>
      </c>
      <c r="K8" s="144" t="s">
        <v>249</v>
      </c>
      <c r="L8" s="318" t="s">
        <v>250</v>
      </c>
      <c r="M8" s="318" t="s">
        <v>251</v>
      </c>
      <c r="N8" s="324" t="s">
        <v>478</v>
      </c>
      <c r="O8" s="324" t="s">
        <v>510</v>
      </c>
      <c r="P8" s="324" t="s">
        <v>511</v>
      </c>
      <c r="Q8" s="318" t="s">
        <v>512</v>
      </c>
      <c r="R8" s="322" t="s">
        <v>513</v>
      </c>
    </row>
    <row r="9" spans="1:200" ht="24" customHeight="1" x14ac:dyDescent="0.2">
      <c r="A9" s="235">
        <v>1</v>
      </c>
      <c r="B9" s="236" t="s">
        <v>28</v>
      </c>
      <c r="C9" s="154">
        <v>571217708</v>
      </c>
      <c r="D9" s="155">
        <v>10436</v>
      </c>
      <c r="E9" s="155">
        <v>0</v>
      </c>
      <c r="F9" s="155">
        <v>571228144</v>
      </c>
      <c r="G9" s="155">
        <v>12677713</v>
      </c>
      <c r="H9" s="155">
        <v>1443944</v>
      </c>
      <c r="I9" s="155">
        <v>100080</v>
      </c>
      <c r="J9" s="156">
        <v>14221737</v>
      </c>
      <c r="K9" s="154">
        <v>75605</v>
      </c>
      <c r="L9" s="155">
        <v>0</v>
      </c>
      <c r="M9" s="155">
        <v>75605</v>
      </c>
      <c r="N9" s="326">
        <v>3364588</v>
      </c>
      <c r="O9" s="326">
        <v>1073022</v>
      </c>
      <c r="P9" s="326">
        <v>282042</v>
      </c>
      <c r="Q9" s="155">
        <v>164098</v>
      </c>
      <c r="R9" s="156">
        <v>590409236</v>
      </c>
    </row>
    <row r="10" spans="1:200" ht="24" customHeight="1" x14ac:dyDescent="0.2">
      <c r="A10" s="237">
        <v>2</v>
      </c>
      <c r="B10" s="238" t="s">
        <v>29</v>
      </c>
      <c r="C10" s="157">
        <v>122111183</v>
      </c>
      <c r="D10" s="158">
        <v>3031</v>
      </c>
      <c r="E10" s="158">
        <v>0</v>
      </c>
      <c r="F10" s="158">
        <v>122114214</v>
      </c>
      <c r="G10" s="158">
        <v>2488931</v>
      </c>
      <c r="H10" s="158">
        <v>29413</v>
      </c>
      <c r="I10" s="158">
        <v>27652</v>
      </c>
      <c r="J10" s="159">
        <v>2545996</v>
      </c>
      <c r="K10" s="157">
        <v>24992</v>
      </c>
      <c r="L10" s="158">
        <v>0</v>
      </c>
      <c r="M10" s="158">
        <v>24992</v>
      </c>
      <c r="N10" s="158">
        <v>722154</v>
      </c>
      <c r="O10" s="158">
        <v>187985</v>
      </c>
      <c r="P10" s="158">
        <v>78556</v>
      </c>
      <c r="Q10" s="158">
        <v>63082</v>
      </c>
      <c r="R10" s="159">
        <v>125736979</v>
      </c>
    </row>
    <row r="11" spans="1:200" ht="24" customHeight="1" x14ac:dyDescent="0.2">
      <c r="A11" s="237">
        <v>3</v>
      </c>
      <c r="B11" s="238" t="s">
        <v>30</v>
      </c>
      <c r="C11" s="157">
        <v>130269968</v>
      </c>
      <c r="D11" s="158">
        <v>0</v>
      </c>
      <c r="E11" s="158">
        <v>0</v>
      </c>
      <c r="F11" s="158">
        <v>130269968</v>
      </c>
      <c r="G11" s="158">
        <v>2180614</v>
      </c>
      <c r="H11" s="158">
        <v>302330</v>
      </c>
      <c r="I11" s="158">
        <v>97954</v>
      </c>
      <c r="J11" s="159">
        <v>2580898</v>
      </c>
      <c r="K11" s="157">
        <v>5881</v>
      </c>
      <c r="L11" s="158">
        <v>0</v>
      </c>
      <c r="M11" s="158">
        <v>5881</v>
      </c>
      <c r="N11" s="158">
        <v>323502</v>
      </c>
      <c r="O11" s="158">
        <v>238421</v>
      </c>
      <c r="P11" s="158">
        <v>55676</v>
      </c>
      <c r="Q11" s="158">
        <v>31922</v>
      </c>
      <c r="R11" s="159">
        <v>133506268</v>
      </c>
    </row>
    <row r="12" spans="1:200" ht="24" customHeight="1" x14ac:dyDescent="0.2">
      <c r="A12" s="237">
        <v>4</v>
      </c>
      <c r="B12" s="238" t="s">
        <v>31</v>
      </c>
      <c r="C12" s="157">
        <v>96787378</v>
      </c>
      <c r="D12" s="158">
        <v>13220</v>
      </c>
      <c r="E12" s="158">
        <v>0</v>
      </c>
      <c r="F12" s="158">
        <v>96800598</v>
      </c>
      <c r="G12" s="158">
        <v>2264989</v>
      </c>
      <c r="H12" s="158">
        <v>0</v>
      </c>
      <c r="I12" s="158">
        <v>0</v>
      </c>
      <c r="J12" s="159">
        <v>2264989</v>
      </c>
      <c r="K12" s="157">
        <v>26398</v>
      </c>
      <c r="L12" s="158">
        <v>0</v>
      </c>
      <c r="M12" s="158">
        <v>26398</v>
      </c>
      <c r="N12" s="158">
        <v>1024603</v>
      </c>
      <c r="O12" s="158">
        <v>130764</v>
      </c>
      <c r="P12" s="158">
        <v>38492</v>
      </c>
      <c r="Q12" s="158">
        <v>68346</v>
      </c>
      <c r="R12" s="159">
        <v>100354190</v>
      </c>
    </row>
    <row r="13" spans="1:200" ht="24" customHeight="1" x14ac:dyDescent="0.2">
      <c r="A13" s="237">
        <v>5</v>
      </c>
      <c r="B13" s="238" t="s">
        <v>32</v>
      </c>
      <c r="C13" s="157">
        <v>80924390</v>
      </c>
      <c r="D13" s="158">
        <v>18679</v>
      </c>
      <c r="E13" s="158">
        <v>0</v>
      </c>
      <c r="F13" s="158">
        <v>80943069</v>
      </c>
      <c r="G13" s="158">
        <v>1531692</v>
      </c>
      <c r="H13" s="158">
        <v>63572</v>
      </c>
      <c r="I13" s="158">
        <v>95186</v>
      </c>
      <c r="J13" s="159">
        <v>1690450</v>
      </c>
      <c r="K13" s="157">
        <v>4909</v>
      </c>
      <c r="L13" s="158">
        <v>0</v>
      </c>
      <c r="M13" s="158">
        <v>4909</v>
      </c>
      <c r="N13" s="158">
        <v>217696</v>
      </c>
      <c r="O13" s="158">
        <v>73326</v>
      </c>
      <c r="P13" s="158">
        <v>108635</v>
      </c>
      <c r="Q13" s="158">
        <v>145833</v>
      </c>
      <c r="R13" s="159">
        <v>83183918</v>
      </c>
    </row>
    <row r="14" spans="1:200" ht="24" customHeight="1" x14ac:dyDescent="0.2">
      <c r="A14" s="237">
        <v>6</v>
      </c>
      <c r="B14" s="238" t="s">
        <v>33</v>
      </c>
      <c r="C14" s="157">
        <v>60765216</v>
      </c>
      <c r="D14" s="158">
        <v>14022</v>
      </c>
      <c r="E14" s="158">
        <v>0</v>
      </c>
      <c r="F14" s="158">
        <v>60779238</v>
      </c>
      <c r="G14" s="158">
        <v>753510</v>
      </c>
      <c r="H14" s="158">
        <v>22313</v>
      </c>
      <c r="I14" s="158">
        <v>45197</v>
      </c>
      <c r="J14" s="159">
        <v>821020</v>
      </c>
      <c r="K14" s="157">
        <v>0</v>
      </c>
      <c r="L14" s="158">
        <v>0</v>
      </c>
      <c r="M14" s="158">
        <v>0</v>
      </c>
      <c r="N14" s="158">
        <v>189389</v>
      </c>
      <c r="O14" s="158">
        <v>58089</v>
      </c>
      <c r="P14" s="158">
        <v>20979</v>
      </c>
      <c r="Q14" s="158">
        <v>8138</v>
      </c>
      <c r="R14" s="159">
        <v>61876853</v>
      </c>
    </row>
    <row r="15" spans="1:200" ht="24" customHeight="1" x14ac:dyDescent="0.2">
      <c r="A15" s="237">
        <v>7</v>
      </c>
      <c r="B15" s="238" t="s">
        <v>34</v>
      </c>
      <c r="C15" s="157">
        <v>161422104</v>
      </c>
      <c r="D15" s="158">
        <v>0</v>
      </c>
      <c r="E15" s="158">
        <v>0</v>
      </c>
      <c r="F15" s="158">
        <v>161422104</v>
      </c>
      <c r="G15" s="158">
        <v>4392890</v>
      </c>
      <c r="H15" s="158">
        <v>104264</v>
      </c>
      <c r="I15" s="158">
        <v>44080</v>
      </c>
      <c r="J15" s="159">
        <v>4541234</v>
      </c>
      <c r="K15" s="157">
        <v>30810</v>
      </c>
      <c r="L15" s="158">
        <v>0</v>
      </c>
      <c r="M15" s="158">
        <v>30810</v>
      </c>
      <c r="N15" s="158">
        <v>446910</v>
      </c>
      <c r="O15" s="158">
        <v>141191</v>
      </c>
      <c r="P15" s="158">
        <v>61266</v>
      </c>
      <c r="Q15" s="158">
        <v>55709</v>
      </c>
      <c r="R15" s="159">
        <v>166699224</v>
      </c>
    </row>
    <row r="16" spans="1:200" ht="24" customHeight="1" x14ac:dyDescent="0.2">
      <c r="A16" s="237">
        <v>8</v>
      </c>
      <c r="B16" s="238" t="s">
        <v>35</v>
      </c>
      <c r="C16" s="157">
        <v>68177091</v>
      </c>
      <c r="D16" s="158">
        <v>0</v>
      </c>
      <c r="E16" s="158">
        <v>0</v>
      </c>
      <c r="F16" s="158">
        <v>68177091</v>
      </c>
      <c r="G16" s="158">
        <v>936554</v>
      </c>
      <c r="H16" s="158">
        <v>54509</v>
      </c>
      <c r="I16" s="158">
        <v>0</v>
      </c>
      <c r="J16" s="159">
        <v>991063</v>
      </c>
      <c r="K16" s="157">
        <v>1973</v>
      </c>
      <c r="L16" s="158">
        <v>0</v>
      </c>
      <c r="M16" s="158">
        <v>1973</v>
      </c>
      <c r="N16" s="158">
        <v>3817</v>
      </c>
      <c r="O16" s="158">
        <v>89837</v>
      </c>
      <c r="P16" s="158">
        <v>15627</v>
      </c>
      <c r="Q16" s="158">
        <v>10986</v>
      </c>
      <c r="R16" s="159">
        <v>69290394</v>
      </c>
    </row>
    <row r="17" spans="1:18" ht="24" customHeight="1" x14ac:dyDescent="0.2">
      <c r="A17" s="237">
        <v>9</v>
      </c>
      <c r="B17" s="238" t="s">
        <v>36</v>
      </c>
      <c r="C17" s="157">
        <v>59235063</v>
      </c>
      <c r="D17" s="158">
        <v>12010</v>
      </c>
      <c r="E17" s="158">
        <v>0</v>
      </c>
      <c r="F17" s="158">
        <v>59247073</v>
      </c>
      <c r="G17" s="158">
        <v>855343</v>
      </c>
      <c r="H17" s="158">
        <v>54786</v>
      </c>
      <c r="I17" s="158">
        <v>0</v>
      </c>
      <c r="J17" s="159">
        <v>910129</v>
      </c>
      <c r="K17" s="157">
        <v>3974</v>
      </c>
      <c r="L17" s="158">
        <v>0</v>
      </c>
      <c r="M17" s="158">
        <v>3974</v>
      </c>
      <c r="N17" s="158">
        <v>192021</v>
      </c>
      <c r="O17" s="158">
        <v>402108</v>
      </c>
      <c r="P17" s="158">
        <v>12286</v>
      </c>
      <c r="Q17" s="158">
        <v>14018</v>
      </c>
      <c r="R17" s="159">
        <v>60781609</v>
      </c>
    </row>
    <row r="18" spans="1:18" ht="24" customHeight="1" x14ac:dyDescent="0.2">
      <c r="A18" s="237">
        <v>10</v>
      </c>
      <c r="B18" s="238" t="s">
        <v>185</v>
      </c>
      <c r="C18" s="157">
        <v>25177042</v>
      </c>
      <c r="D18" s="158">
        <v>629</v>
      </c>
      <c r="E18" s="158">
        <v>0</v>
      </c>
      <c r="F18" s="158">
        <v>25177671</v>
      </c>
      <c r="G18" s="158">
        <v>205967</v>
      </c>
      <c r="H18" s="158">
        <v>0</v>
      </c>
      <c r="I18" s="158">
        <v>0</v>
      </c>
      <c r="J18" s="159">
        <v>205967</v>
      </c>
      <c r="K18" s="157">
        <v>563</v>
      </c>
      <c r="L18" s="158">
        <v>0</v>
      </c>
      <c r="M18" s="158">
        <v>563</v>
      </c>
      <c r="N18" s="158">
        <v>14377</v>
      </c>
      <c r="O18" s="158">
        <v>41677</v>
      </c>
      <c r="P18" s="158">
        <v>7399</v>
      </c>
      <c r="Q18" s="158">
        <v>25240</v>
      </c>
      <c r="R18" s="159">
        <v>25472894</v>
      </c>
    </row>
    <row r="19" spans="1:18" ht="24" customHeight="1" x14ac:dyDescent="0.2">
      <c r="A19" s="237">
        <v>11</v>
      </c>
      <c r="B19" s="238" t="s">
        <v>187</v>
      </c>
      <c r="C19" s="157">
        <v>103036877</v>
      </c>
      <c r="D19" s="158">
        <v>3342</v>
      </c>
      <c r="E19" s="158">
        <v>0</v>
      </c>
      <c r="F19" s="158">
        <v>103040219</v>
      </c>
      <c r="G19" s="158">
        <v>2614327</v>
      </c>
      <c r="H19" s="158">
        <v>66430</v>
      </c>
      <c r="I19" s="158">
        <v>21849</v>
      </c>
      <c r="J19" s="159">
        <v>2702606</v>
      </c>
      <c r="K19" s="157">
        <v>30889</v>
      </c>
      <c r="L19" s="158">
        <v>0</v>
      </c>
      <c r="M19" s="158">
        <v>30889</v>
      </c>
      <c r="N19" s="158">
        <v>1175880</v>
      </c>
      <c r="O19" s="158">
        <v>80085</v>
      </c>
      <c r="P19" s="158">
        <v>31699</v>
      </c>
      <c r="Q19" s="158">
        <v>27447</v>
      </c>
      <c r="R19" s="159">
        <v>107088825</v>
      </c>
    </row>
    <row r="20" spans="1:18" ht="24" customHeight="1" x14ac:dyDescent="0.2">
      <c r="A20" s="239">
        <v>12</v>
      </c>
      <c r="B20" s="240" t="s">
        <v>186</v>
      </c>
      <c r="C20" s="157">
        <v>39086474</v>
      </c>
      <c r="D20" s="158">
        <v>3215</v>
      </c>
      <c r="E20" s="158">
        <v>0</v>
      </c>
      <c r="F20" s="158">
        <v>39089689</v>
      </c>
      <c r="G20" s="158">
        <v>592666</v>
      </c>
      <c r="H20" s="158">
        <v>65522</v>
      </c>
      <c r="I20" s="158">
        <v>21759</v>
      </c>
      <c r="J20" s="159">
        <v>679947</v>
      </c>
      <c r="K20" s="157">
        <v>910</v>
      </c>
      <c r="L20" s="158">
        <v>0</v>
      </c>
      <c r="M20" s="158">
        <v>910</v>
      </c>
      <c r="N20" s="158">
        <v>1649</v>
      </c>
      <c r="O20" s="158">
        <v>54981</v>
      </c>
      <c r="P20" s="158">
        <v>5444</v>
      </c>
      <c r="Q20" s="158">
        <v>274815</v>
      </c>
      <c r="R20" s="159">
        <v>40107435</v>
      </c>
    </row>
    <row r="21" spans="1:18" ht="24" customHeight="1" x14ac:dyDescent="0.2">
      <c r="A21" s="467">
        <v>13</v>
      </c>
      <c r="B21" s="244" t="s">
        <v>203</v>
      </c>
      <c r="C21" s="157">
        <v>18223388</v>
      </c>
      <c r="D21" s="158">
        <v>1591</v>
      </c>
      <c r="E21" s="158">
        <v>0</v>
      </c>
      <c r="F21" s="158">
        <v>18224979</v>
      </c>
      <c r="G21" s="158">
        <v>325773</v>
      </c>
      <c r="H21" s="158">
        <v>0</v>
      </c>
      <c r="I21" s="158">
        <v>363</v>
      </c>
      <c r="J21" s="159">
        <v>326136</v>
      </c>
      <c r="K21" s="157">
        <v>0</v>
      </c>
      <c r="L21" s="158">
        <v>0</v>
      </c>
      <c r="M21" s="158">
        <v>0</v>
      </c>
      <c r="N21" s="158">
        <v>0</v>
      </c>
      <c r="O21" s="158">
        <v>3793</v>
      </c>
      <c r="P21" s="158">
        <v>3976</v>
      </c>
      <c r="Q21" s="158">
        <v>1312</v>
      </c>
      <c r="R21" s="159">
        <v>18560196</v>
      </c>
    </row>
    <row r="22" spans="1:18" ht="24" customHeight="1" x14ac:dyDescent="0.2">
      <c r="A22" s="423">
        <v>14</v>
      </c>
      <c r="B22" s="424" t="s">
        <v>204</v>
      </c>
      <c r="C22" s="160">
        <v>69760575</v>
      </c>
      <c r="D22" s="161">
        <v>0</v>
      </c>
      <c r="E22" s="161">
        <v>0</v>
      </c>
      <c r="F22" s="161">
        <v>69760575</v>
      </c>
      <c r="G22" s="161">
        <v>1556421</v>
      </c>
      <c r="H22" s="161">
        <v>24954</v>
      </c>
      <c r="I22" s="161">
        <v>10751</v>
      </c>
      <c r="J22" s="162">
        <v>1592126</v>
      </c>
      <c r="K22" s="160">
        <v>3390</v>
      </c>
      <c r="L22" s="161">
        <v>0</v>
      </c>
      <c r="M22" s="161">
        <v>3390</v>
      </c>
      <c r="N22" s="161">
        <v>301559</v>
      </c>
      <c r="O22" s="161">
        <v>100683</v>
      </c>
      <c r="P22" s="161">
        <v>28153</v>
      </c>
      <c r="Q22" s="161">
        <v>16645</v>
      </c>
      <c r="R22" s="162">
        <v>71803131</v>
      </c>
    </row>
    <row r="23" spans="1:18" ht="24" customHeight="1" x14ac:dyDescent="0.2">
      <c r="A23" s="185"/>
      <c r="B23" s="214" t="s">
        <v>288</v>
      </c>
      <c r="C23" s="106">
        <f>SUM(C9:C22)</f>
        <v>1606194457</v>
      </c>
      <c r="D23" s="32">
        <f>SUM(D9:D22)</f>
        <v>80175</v>
      </c>
      <c r="E23" s="32">
        <f t="shared" ref="E23:R23" si="0">SUM(E9:E22)</f>
        <v>0</v>
      </c>
      <c r="F23" s="32">
        <f t="shared" si="0"/>
        <v>1606274632</v>
      </c>
      <c r="G23" s="32">
        <f t="shared" si="0"/>
        <v>33377390</v>
      </c>
      <c r="H23" s="32">
        <f t="shared" si="0"/>
        <v>2232037</v>
      </c>
      <c r="I23" s="32">
        <f t="shared" si="0"/>
        <v>464871</v>
      </c>
      <c r="J23" s="32">
        <f t="shared" si="0"/>
        <v>36074298</v>
      </c>
      <c r="K23" s="32">
        <f t="shared" si="0"/>
        <v>210294</v>
      </c>
      <c r="L23" s="32">
        <f t="shared" si="0"/>
        <v>0</v>
      </c>
      <c r="M23" s="32">
        <f t="shared" si="0"/>
        <v>210294</v>
      </c>
      <c r="N23" s="32">
        <f t="shared" si="0"/>
        <v>7978145</v>
      </c>
      <c r="O23" s="32">
        <f t="shared" si="0"/>
        <v>2675962</v>
      </c>
      <c r="P23" s="32">
        <f t="shared" si="0"/>
        <v>750230</v>
      </c>
      <c r="Q23" s="32">
        <f t="shared" si="0"/>
        <v>907591</v>
      </c>
      <c r="R23" s="32">
        <f t="shared" si="0"/>
        <v>1654871152</v>
      </c>
    </row>
    <row r="24" spans="1:18" ht="24" customHeight="1" x14ac:dyDescent="0.2">
      <c r="A24" s="235">
        <v>15</v>
      </c>
      <c r="B24" s="243" t="s">
        <v>180</v>
      </c>
      <c r="C24" s="163">
        <v>29797177</v>
      </c>
      <c r="D24" s="164">
        <v>0</v>
      </c>
      <c r="E24" s="164">
        <v>0</v>
      </c>
      <c r="F24" s="164">
        <v>29797177</v>
      </c>
      <c r="G24" s="164">
        <v>437767</v>
      </c>
      <c r="H24" s="164">
        <v>52632</v>
      </c>
      <c r="I24" s="164">
        <v>0</v>
      </c>
      <c r="J24" s="165">
        <v>490399</v>
      </c>
      <c r="K24" s="163">
        <v>2806</v>
      </c>
      <c r="L24" s="164">
        <v>0</v>
      </c>
      <c r="M24" s="164">
        <v>2806</v>
      </c>
      <c r="N24" s="164">
        <v>5284</v>
      </c>
      <c r="O24" s="164">
        <v>12765</v>
      </c>
      <c r="P24" s="164">
        <v>2180</v>
      </c>
      <c r="Q24" s="164">
        <v>24579</v>
      </c>
      <c r="R24" s="165">
        <v>30335190</v>
      </c>
    </row>
    <row r="25" spans="1:18" ht="24" customHeight="1" x14ac:dyDescent="0.2">
      <c r="A25" s="237">
        <v>16</v>
      </c>
      <c r="B25" s="244" t="s">
        <v>38</v>
      </c>
      <c r="C25" s="157">
        <v>16607459</v>
      </c>
      <c r="D25" s="158">
        <v>2834</v>
      </c>
      <c r="E25" s="158">
        <v>0</v>
      </c>
      <c r="F25" s="158">
        <v>16610293</v>
      </c>
      <c r="G25" s="158">
        <v>125978</v>
      </c>
      <c r="H25" s="158">
        <v>0</v>
      </c>
      <c r="I25" s="158">
        <v>0</v>
      </c>
      <c r="J25" s="159">
        <v>125978</v>
      </c>
      <c r="K25" s="157">
        <v>0</v>
      </c>
      <c r="L25" s="158">
        <v>0</v>
      </c>
      <c r="M25" s="158">
        <v>0</v>
      </c>
      <c r="N25" s="158">
        <v>27196</v>
      </c>
      <c r="O25" s="158">
        <v>8496</v>
      </c>
      <c r="P25" s="158">
        <v>1549</v>
      </c>
      <c r="Q25" s="158">
        <v>7972</v>
      </c>
      <c r="R25" s="159">
        <v>16781484</v>
      </c>
    </row>
    <row r="26" spans="1:18" ht="24" customHeight="1" x14ac:dyDescent="0.2">
      <c r="A26" s="237">
        <v>17</v>
      </c>
      <c r="B26" s="244" t="s">
        <v>39</v>
      </c>
      <c r="C26" s="157">
        <v>7993758</v>
      </c>
      <c r="D26" s="158">
        <v>951</v>
      </c>
      <c r="E26" s="158">
        <v>0</v>
      </c>
      <c r="F26" s="158">
        <v>7994709</v>
      </c>
      <c r="G26" s="158">
        <v>49677</v>
      </c>
      <c r="H26" s="158">
        <v>0</v>
      </c>
      <c r="I26" s="158">
        <v>0</v>
      </c>
      <c r="J26" s="159">
        <v>49677</v>
      </c>
      <c r="K26" s="157">
        <v>542</v>
      </c>
      <c r="L26" s="158">
        <v>0</v>
      </c>
      <c r="M26" s="158">
        <v>542</v>
      </c>
      <c r="N26" s="158">
        <v>0</v>
      </c>
      <c r="O26" s="158">
        <v>543</v>
      </c>
      <c r="P26" s="158">
        <v>924</v>
      </c>
      <c r="Q26" s="158">
        <v>1235</v>
      </c>
      <c r="R26" s="159">
        <v>8047630</v>
      </c>
    </row>
    <row r="27" spans="1:18" ht="24" customHeight="1" x14ac:dyDescent="0.2">
      <c r="A27" s="237">
        <v>18</v>
      </c>
      <c r="B27" s="244" t="s">
        <v>40</v>
      </c>
      <c r="C27" s="157">
        <v>9634382</v>
      </c>
      <c r="D27" s="158">
        <v>87</v>
      </c>
      <c r="E27" s="158">
        <v>0</v>
      </c>
      <c r="F27" s="158">
        <v>9634469</v>
      </c>
      <c r="G27" s="158">
        <v>119922</v>
      </c>
      <c r="H27" s="158">
        <v>0</v>
      </c>
      <c r="I27" s="158">
        <v>0</v>
      </c>
      <c r="J27" s="159">
        <v>119922</v>
      </c>
      <c r="K27" s="157">
        <v>751</v>
      </c>
      <c r="L27" s="158">
        <v>0</v>
      </c>
      <c r="M27" s="158">
        <v>751</v>
      </c>
      <c r="N27" s="158">
        <v>11067</v>
      </c>
      <c r="O27" s="158">
        <v>1975</v>
      </c>
      <c r="P27" s="158">
        <v>124</v>
      </c>
      <c r="Q27" s="158">
        <v>5098</v>
      </c>
      <c r="R27" s="159">
        <v>9773406</v>
      </c>
    </row>
    <row r="28" spans="1:18" ht="24" customHeight="1" x14ac:dyDescent="0.2">
      <c r="A28" s="237">
        <v>19</v>
      </c>
      <c r="B28" s="244" t="s">
        <v>41</v>
      </c>
      <c r="C28" s="157">
        <v>12278388</v>
      </c>
      <c r="D28" s="158">
        <v>0</v>
      </c>
      <c r="E28" s="158">
        <v>52</v>
      </c>
      <c r="F28" s="158">
        <v>12278440</v>
      </c>
      <c r="G28" s="158">
        <v>774724</v>
      </c>
      <c r="H28" s="158">
        <v>0</v>
      </c>
      <c r="I28" s="158">
        <v>0</v>
      </c>
      <c r="J28" s="159">
        <v>774724</v>
      </c>
      <c r="K28" s="157">
        <v>903</v>
      </c>
      <c r="L28" s="158">
        <v>0</v>
      </c>
      <c r="M28" s="158">
        <v>903</v>
      </c>
      <c r="N28" s="158">
        <v>0</v>
      </c>
      <c r="O28" s="158">
        <v>41572</v>
      </c>
      <c r="P28" s="158">
        <v>1796</v>
      </c>
      <c r="Q28" s="158">
        <v>2602</v>
      </c>
      <c r="R28" s="159">
        <v>13100037</v>
      </c>
    </row>
    <row r="29" spans="1:18" ht="24" customHeight="1" x14ac:dyDescent="0.2">
      <c r="A29" s="237">
        <v>20</v>
      </c>
      <c r="B29" s="244" t="s">
        <v>42</v>
      </c>
      <c r="C29" s="157">
        <v>35031084</v>
      </c>
      <c r="D29" s="158">
        <v>611</v>
      </c>
      <c r="E29" s="158">
        <v>0</v>
      </c>
      <c r="F29" s="158">
        <v>35031695</v>
      </c>
      <c r="G29" s="158">
        <v>943746</v>
      </c>
      <c r="H29" s="158">
        <v>23299</v>
      </c>
      <c r="I29" s="158">
        <v>0</v>
      </c>
      <c r="J29" s="159">
        <v>967045</v>
      </c>
      <c r="K29" s="157">
        <v>4785</v>
      </c>
      <c r="L29" s="158">
        <v>0</v>
      </c>
      <c r="M29" s="158">
        <v>4785</v>
      </c>
      <c r="N29" s="158">
        <v>7656</v>
      </c>
      <c r="O29" s="158">
        <v>46508</v>
      </c>
      <c r="P29" s="158">
        <v>10744</v>
      </c>
      <c r="Q29" s="158">
        <v>17546</v>
      </c>
      <c r="R29" s="159">
        <v>36085979</v>
      </c>
    </row>
    <row r="30" spans="1:18" ht="24" customHeight="1" x14ac:dyDescent="0.2">
      <c r="A30" s="237">
        <v>21</v>
      </c>
      <c r="B30" s="244" t="s">
        <v>43</v>
      </c>
      <c r="C30" s="157">
        <v>21920470</v>
      </c>
      <c r="D30" s="158">
        <v>0</v>
      </c>
      <c r="E30" s="158">
        <v>0</v>
      </c>
      <c r="F30" s="158">
        <v>21920470</v>
      </c>
      <c r="G30" s="158">
        <v>423598</v>
      </c>
      <c r="H30" s="158">
        <v>19835</v>
      </c>
      <c r="I30" s="158">
        <v>0</v>
      </c>
      <c r="J30" s="159">
        <v>443433</v>
      </c>
      <c r="K30" s="157">
        <v>7519</v>
      </c>
      <c r="L30" s="158">
        <v>0</v>
      </c>
      <c r="M30" s="158">
        <v>7519</v>
      </c>
      <c r="N30" s="158">
        <v>14045</v>
      </c>
      <c r="O30" s="158">
        <v>30352</v>
      </c>
      <c r="P30" s="158">
        <v>8139</v>
      </c>
      <c r="Q30" s="158">
        <v>1641</v>
      </c>
      <c r="R30" s="159">
        <v>22425599</v>
      </c>
    </row>
    <row r="31" spans="1:18" ht="24" customHeight="1" x14ac:dyDescent="0.2">
      <c r="A31" s="237">
        <v>22</v>
      </c>
      <c r="B31" s="244" t="s">
        <v>44</v>
      </c>
      <c r="C31" s="157">
        <v>7513428</v>
      </c>
      <c r="D31" s="158">
        <v>2882</v>
      </c>
      <c r="E31" s="158">
        <v>0</v>
      </c>
      <c r="F31" s="158">
        <v>7516310</v>
      </c>
      <c r="G31" s="158">
        <v>29188</v>
      </c>
      <c r="H31" s="158">
        <v>0</v>
      </c>
      <c r="I31" s="158">
        <v>0</v>
      </c>
      <c r="J31" s="159">
        <v>29188</v>
      </c>
      <c r="K31" s="157">
        <v>19455</v>
      </c>
      <c r="L31" s="158">
        <v>0</v>
      </c>
      <c r="M31" s="158">
        <v>19455</v>
      </c>
      <c r="N31" s="158">
        <v>0</v>
      </c>
      <c r="O31" s="158">
        <v>5615</v>
      </c>
      <c r="P31" s="158">
        <v>809</v>
      </c>
      <c r="Q31" s="158">
        <v>4093</v>
      </c>
      <c r="R31" s="159">
        <v>7575470</v>
      </c>
    </row>
    <row r="32" spans="1:18" ht="24" customHeight="1" x14ac:dyDescent="0.2">
      <c r="A32" s="237">
        <v>23</v>
      </c>
      <c r="B32" s="244" t="s">
        <v>45</v>
      </c>
      <c r="C32" s="157">
        <v>30914756</v>
      </c>
      <c r="D32" s="158">
        <v>507</v>
      </c>
      <c r="E32" s="158">
        <v>0</v>
      </c>
      <c r="F32" s="158">
        <v>30915263</v>
      </c>
      <c r="G32" s="158">
        <v>448441</v>
      </c>
      <c r="H32" s="158">
        <v>0</v>
      </c>
      <c r="I32" s="158">
        <v>6625</v>
      </c>
      <c r="J32" s="159">
        <v>455066</v>
      </c>
      <c r="K32" s="157">
        <v>0</v>
      </c>
      <c r="L32" s="158">
        <v>0</v>
      </c>
      <c r="M32" s="158">
        <v>0</v>
      </c>
      <c r="N32" s="158">
        <v>4177</v>
      </c>
      <c r="O32" s="158">
        <v>333566</v>
      </c>
      <c r="P32" s="158">
        <v>3842</v>
      </c>
      <c r="Q32" s="158">
        <v>3145</v>
      </c>
      <c r="R32" s="159">
        <v>31715059</v>
      </c>
    </row>
    <row r="33" spans="1:18" ht="24" customHeight="1" x14ac:dyDescent="0.2">
      <c r="A33" s="237">
        <v>24</v>
      </c>
      <c r="B33" s="244" t="s">
        <v>46</v>
      </c>
      <c r="C33" s="157">
        <v>16086280</v>
      </c>
      <c r="D33" s="158">
        <v>13179</v>
      </c>
      <c r="E33" s="158">
        <v>13750</v>
      </c>
      <c r="F33" s="158">
        <v>16113209</v>
      </c>
      <c r="G33" s="158">
        <v>599708</v>
      </c>
      <c r="H33" s="158">
        <v>0</v>
      </c>
      <c r="I33" s="158">
        <v>6580</v>
      </c>
      <c r="J33" s="159">
        <v>606288</v>
      </c>
      <c r="K33" s="157">
        <v>21181</v>
      </c>
      <c r="L33" s="158">
        <v>0</v>
      </c>
      <c r="M33" s="158">
        <v>21181</v>
      </c>
      <c r="N33" s="158">
        <v>243434</v>
      </c>
      <c r="O33" s="158">
        <v>8898</v>
      </c>
      <c r="P33" s="158">
        <v>3203</v>
      </c>
      <c r="Q33" s="158">
        <v>5810</v>
      </c>
      <c r="R33" s="159">
        <v>17002023</v>
      </c>
    </row>
    <row r="34" spans="1:18" ht="24" customHeight="1" x14ac:dyDescent="0.2">
      <c r="A34" s="239">
        <v>25</v>
      </c>
      <c r="B34" s="245" t="s">
        <v>202</v>
      </c>
      <c r="C34" s="160">
        <v>10190161</v>
      </c>
      <c r="D34" s="161">
        <v>4516</v>
      </c>
      <c r="E34" s="161">
        <v>0</v>
      </c>
      <c r="F34" s="161">
        <v>10194677</v>
      </c>
      <c r="G34" s="161">
        <v>51223</v>
      </c>
      <c r="H34" s="161">
        <v>0</v>
      </c>
      <c r="I34" s="161">
        <v>0</v>
      </c>
      <c r="J34" s="162">
        <v>51223</v>
      </c>
      <c r="K34" s="160">
        <v>0</v>
      </c>
      <c r="L34" s="161">
        <v>0</v>
      </c>
      <c r="M34" s="161">
        <v>0</v>
      </c>
      <c r="N34" s="333">
        <v>0</v>
      </c>
      <c r="O34" s="333">
        <v>4008</v>
      </c>
      <c r="P34" s="333">
        <v>6871</v>
      </c>
      <c r="Q34" s="161">
        <v>588</v>
      </c>
      <c r="R34" s="162">
        <v>10257367</v>
      </c>
    </row>
    <row r="35" spans="1:18" ht="24" customHeight="1" x14ac:dyDescent="0.2">
      <c r="A35" s="246"/>
      <c r="B35" s="247" t="s">
        <v>289</v>
      </c>
      <c r="C35" s="106">
        <f>SUM(C24:C34)</f>
        <v>197967343</v>
      </c>
      <c r="D35" s="32">
        <f>SUM(D24:D34)</f>
        <v>25567</v>
      </c>
      <c r="E35" s="32">
        <f t="shared" ref="E35:R35" si="1">SUM(E24:E34)</f>
        <v>13802</v>
      </c>
      <c r="F35" s="32">
        <f t="shared" si="1"/>
        <v>198006712</v>
      </c>
      <c r="G35" s="32">
        <f t="shared" si="1"/>
        <v>4003972</v>
      </c>
      <c r="H35" s="32">
        <f t="shared" si="1"/>
        <v>95766</v>
      </c>
      <c r="I35" s="32">
        <f t="shared" si="1"/>
        <v>13205</v>
      </c>
      <c r="J35" s="32">
        <f t="shared" si="1"/>
        <v>4112943</v>
      </c>
      <c r="K35" s="32">
        <f t="shared" si="1"/>
        <v>57942</v>
      </c>
      <c r="L35" s="32">
        <f t="shared" si="1"/>
        <v>0</v>
      </c>
      <c r="M35" s="32">
        <f t="shared" si="1"/>
        <v>57942</v>
      </c>
      <c r="N35" s="32">
        <f t="shared" si="1"/>
        <v>312859</v>
      </c>
      <c r="O35" s="32">
        <f t="shared" si="1"/>
        <v>494298</v>
      </c>
      <c r="P35" s="32">
        <f t="shared" si="1"/>
        <v>40181</v>
      </c>
      <c r="Q35" s="32">
        <f t="shared" si="1"/>
        <v>74309</v>
      </c>
      <c r="R35" s="32">
        <f t="shared" si="1"/>
        <v>203099244</v>
      </c>
    </row>
    <row r="36" spans="1:18" ht="24" customHeight="1" thickBot="1" x14ac:dyDescent="0.25">
      <c r="A36" s="248"/>
      <c r="B36" s="249" t="s">
        <v>47</v>
      </c>
      <c r="C36" s="468">
        <f>SUM(C35,C23)</f>
        <v>1804161800</v>
      </c>
      <c r="D36" s="469">
        <f>SUM(D35,D23)</f>
        <v>105742</v>
      </c>
      <c r="E36" s="469">
        <f t="shared" ref="E36:R36" si="2">SUM(E35,E23)</f>
        <v>13802</v>
      </c>
      <c r="F36" s="469">
        <f t="shared" si="2"/>
        <v>1804281344</v>
      </c>
      <c r="G36" s="469">
        <f t="shared" si="2"/>
        <v>37381362</v>
      </c>
      <c r="H36" s="469">
        <f t="shared" si="2"/>
        <v>2327803</v>
      </c>
      <c r="I36" s="469">
        <f t="shared" si="2"/>
        <v>478076</v>
      </c>
      <c r="J36" s="469">
        <f t="shared" si="2"/>
        <v>40187241</v>
      </c>
      <c r="K36" s="469">
        <f t="shared" si="2"/>
        <v>268236</v>
      </c>
      <c r="L36" s="469">
        <f t="shared" si="2"/>
        <v>0</v>
      </c>
      <c r="M36" s="469">
        <f t="shared" si="2"/>
        <v>268236</v>
      </c>
      <c r="N36" s="469">
        <f t="shared" si="2"/>
        <v>8291004</v>
      </c>
      <c r="O36" s="469">
        <f t="shared" si="2"/>
        <v>3170260</v>
      </c>
      <c r="P36" s="469">
        <f t="shared" si="2"/>
        <v>790411</v>
      </c>
      <c r="Q36" s="469">
        <f t="shared" si="2"/>
        <v>981900</v>
      </c>
      <c r="R36" s="469">
        <f t="shared" si="2"/>
        <v>1857970396</v>
      </c>
    </row>
    <row r="37" spans="1:18" x14ac:dyDescent="0.15">
      <c r="A37" s="470"/>
      <c r="B37" s="470"/>
    </row>
    <row r="38" spans="1:18" x14ac:dyDescent="0.15">
      <c r="B38" s="250" t="s">
        <v>458</v>
      </c>
      <c r="C38" s="125">
        <f>SUM(C9:C22,C24:C34)</f>
        <v>1804161800</v>
      </c>
      <c r="D38" s="125">
        <f>SUM(D9:D22,D24:D34)</f>
        <v>105742</v>
      </c>
      <c r="E38" s="125">
        <f>SUM(E9:E22,E24:E34)</f>
        <v>13802</v>
      </c>
      <c r="F38" s="125">
        <f>SUM(C38:E38)</f>
        <v>1804281344</v>
      </c>
      <c r="G38" s="125">
        <f>SUM(G9:G22,G24:G34)</f>
        <v>37381362</v>
      </c>
      <c r="H38" s="125">
        <f>SUM(H9:H22,H24:H34)</f>
        <v>2327803</v>
      </c>
      <c r="I38" s="125">
        <f>SUM(I9:I22,I24:I34)</f>
        <v>478076</v>
      </c>
      <c r="J38" s="125">
        <f>SUM(G38:I38)</f>
        <v>40187241</v>
      </c>
      <c r="K38" s="125">
        <f>SUM(K9:K22,K24:K34)</f>
        <v>268236</v>
      </c>
      <c r="L38" s="125">
        <f>SUM(L9:L22,L24:L34)</f>
        <v>0</v>
      </c>
      <c r="M38" s="125">
        <f>SUM(K38:L38)</f>
        <v>268236</v>
      </c>
      <c r="N38" s="125">
        <f>SUM(N9:N22,N24:N34)</f>
        <v>8291004</v>
      </c>
      <c r="O38" s="125">
        <f>SUM(O9:O22,O24:O34)</f>
        <v>3170260</v>
      </c>
      <c r="P38" s="125">
        <f>SUM(P9:P22,P24:P34)</f>
        <v>790411</v>
      </c>
      <c r="Q38" s="125">
        <f>SUM(Q9:Q22,Q24:Q34)</f>
        <v>981900</v>
      </c>
      <c r="R38" s="125">
        <f>SUM(F38,J38,M38,N38:Q38)</f>
        <v>1857970396</v>
      </c>
    </row>
    <row r="39" spans="1:18" x14ac:dyDescent="0.15">
      <c r="C39" s="125">
        <f>C36-C38</f>
        <v>0</v>
      </c>
      <c r="D39" s="125">
        <f t="shared" ref="D39:R39" si="3">D36-D38</f>
        <v>0</v>
      </c>
      <c r="E39" s="125">
        <f t="shared" si="3"/>
        <v>0</v>
      </c>
      <c r="F39" s="125">
        <f t="shared" si="3"/>
        <v>0</v>
      </c>
      <c r="G39" s="125">
        <f t="shared" si="3"/>
        <v>0</v>
      </c>
      <c r="H39" s="125">
        <f t="shared" si="3"/>
        <v>0</v>
      </c>
      <c r="I39" s="125">
        <f t="shared" si="3"/>
        <v>0</v>
      </c>
      <c r="J39" s="125">
        <f t="shared" si="3"/>
        <v>0</v>
      </c>
      <c r="K39" s="125">
        <f t="shared" si="3"/>
        <v>0</v>
      </c>
      <c r="L39" s="125">
        <f t="shared" si="3"/>
        <v>0</v>
      </c>
      <c r="M39" s="125">
        <f t="shared" si="3"/>
        <v>0</v>
      </c>
      <c r="N39" s="125">
        <f>N36-N38</f>
        <v>0</v>
      </c>
      <c r="O39" s="125">
        <f>O36-O38</f>
        <v>0</v>
      </c>
      <c r="P39" s="125">
        <f t="shared" si="3"/>
        <v>0</v>
      </c>
      <c r="Q39" s="125">
        <f t="shared" si="3"/>
        <v>0</v>
      </c>
      <c r="R39" s="125">
        <f t="shared" si="3"/>
        <v>0</v>
      </c>
    </row>
    <row r="40" spans="1:18" x14ac:dyDescent="0.15">
      <c r="B40" s="125" t="s">
        <v>690</v>
      </c>
      <c r="C40" s="125">
        <v>1792752046</v>
      </c>
      <c r="D40" s="125">
        <v>154987</v>
      </c>
      <c r="E40" s="125">
        <v>1956</v>
      </c>
      <c r="F40" s="125">
        <v>1792908989</v>
      </c>
      <c r="G40" s="125">
        <v>38669347</v>
      </c>
      <c r="H40" s="125">
        <v>2190964</v>
      </c>
      <c r="I40" s="125">
        <v>703982</v>
      </c>
      <c r="J40" s="125">
        <v>41564293</v>
      </c>
      <c r="K40" s="125">
        <v>420363</v>
      </c>
      <c r="L40" s="125">
        <v>9100</v>
      </c>
      <c r="M40" s="125">
        <v>429463</v>
      </c>
      <c r="N40" s="125">
        <v>16542214</v>
      </c>
      <c r="O40" s="125">
        <v>3492875</v>
      </c>
      <c r="P40" s="125">
        <v>661495</v>
      </c>
      <c r="Q40" s="125">
        <v>1095463</v>
      </c>
      <c r="R40" s="125">
        <v>1856694792</v>
      </c>
    </row>
    <row r="41" spans="1:18" s="251" customFormat="1" x14ac:dyDescent="0.15">
      <c r="B41" s="251" t="s">
        <v>691</v>
      </c>
      <c r="C41" s="251">
        <f>ROUND(C36/C40*100,1)</f>
        <v>100.6</v>
      </c>
      <c r="D41" s="251">
        <f t="shared" ref="D41:R41" si="4">ROUND(D36/D40*100,1)</f>
        <v>68.2</v>
      </c>
      <c r="E41" s="251">
        <f t="shared" si="4"/>
        <v>705.6</v>
      </c>
      <c r="F41" s="251">
        <f t="shared" si="4"/>
        <v>100.6</v>
      </c>
      <c r="G41" s="251">
        <f t="shared" si="4"/>
        <v>96.7</v>
      </c>
      <c r="H41" s="251">
        <f t="shared" si="4"/>
        <v>106.2</v>
      </c>
      <c r="I41" s="251">
        <f t="shared" si="4"/>
        <v>67.900000000000006</v>
      </c>
      <c r="J41" s="251">
        <f t="shared" si="4"/>
        <v>96.7</v>
      </c>
      <c r="K41" s="251">
        <f t="shared" si="4"/>
        <v>63.8</v>
      </c>
      <c r="L41" s="251">
        <f t="shared" si="4"/>
        <v>0</v>
      </c>
      <c r="M41" s="251">
        <f t="shared" si="4"/>
        <v>62.5</v>
      </c>
      <c r="N41" s="251">
        <f t="shared" si="4"/>
        <v>50.1</v>
      </c>
      <c r="O41" s="251">
        <f t="shared" si="4"/>
        <v>90.8</v>
      </c>
      <c r="P41" s="251">
        <f t="shared" si="4"/>
        <v>119.5</v>
      </c>
      <c r="Q41" s="251">
        <f t="shared" si="4"/>
        <v>89.6</v>
      </c>
      <c r="R41" s="251">
        <f t="shared" si="4"/>
        <v>100.1</v>
      </c>
    </row>
  </sheetData>
  <sheetProtection selectLockedCells="1" selectUnlockedCells="1"/>
  <phoneticPr fontId="5"/>
  <pageMargins left="0.78740157480314965" right="0.59055118110236227" top="0.78740157480314965" bottom="0.78740157480314965" header="0.39370078740157483" footer="0.39370078740157483"/>
  <pageSetup paperSize="9" scale="53" firstPageNumber="40" orientation="landscape" useFirstPageNumber="1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L41"/>
  <sheetViews>
    <sheetView tabSelected="1" view="pageBreakPreview" zoomScale="90" zoomScaleNormal="100" zoomScaleSheetLayoutView="90" workbookViewId="0">
      <pane xSplit="2" ySplit="8" topLeftCell="C24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375" style="125" customWidth="1"/>
    <col min="2" max="2" width="13.875" style="125" customWidth="1"/>
    <col min="3" max="10" width="24.625" style="125" customWidth="1"/>
    <col min="11" max="13" width="23.375" style="125" customWidth="1"/>
    <col min="14" max="15" width="24.625" style="125" customWidth="1"/>
    <col min="16" max="21" width="15.25" style="125" customWidth="1"/>
    <col min="22" max="28" width="17.25" style="125" customWidth="1"/>
    <col min="29" max="16384" width="11" style="125"/>
  </cols>
  <sheetData>
    <row r="1" spans="1:220" ht="20.100000000000001" customHeight="1" x14ac:dyDescent="0.15"/>
    <row r="2" spans="1:220" ht="20.100000000000001" customHeight="1" x14ac:dyDescent="0.15">
      <c r="B2" s="169"/>
      <c r="C2" s="139" t="s">
        <v>687</v>
      </c>
      <c r="K2" s="139" t="str">
        <f>C2</f>
        <v>第１７表  令和２（2020）年度分県民税の所得割額等</v>
      </c>
      <c r="L2" s="139"/>
      <c r="P2" s="139" t="str">
        <f>C2</f>
        <v>第１７表  令和２（2020）年度分県民税の所得割額等</v>
      </c>
    </row>
    <row r="3" spans="1:220" s="126" customFormat="1" ht="20.100000000000001" customHeight="1" thickBot="1" x14ac:dyDescent="0.25">
      <c r="C3" s="140" t="s">
        <v>356</v>
      </c>
      <c r="D3" s="170"/>
      <c r="E3" s="170"/>
      <c r="F3" s="174"/>
      <c r="J3" s="250" t="s">
        <v>398</v>
      </c>
      <c r="K3" s="140" t="s">
        <v>357</v>
      </c>
      <c r="L3" s="140"/>
      <c r="M3" s="174"/>
      <c r="O3" s="250" t="s">
        <v>398</v>
      </c>
      <c r="P3" s="140" t="s">
        <v>358</v>
      </c>
      <c r="AA3" s="174"/>
      <c r="AB3" s="250" t="s">
        <v>401</v>
      </c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4"/>
      <c r="GL3" s="174"/>
      <c r="GM3" s="174"/>
      <c r="GN3" s="174"/>
      <c r="GO3" s="174"/>
      <c r="GP3" s="174"/>
      <c r="GQ3" s="174"/>
      <c r="GR3" s="174"/>
      <c r="GS3" s="174"/>
      <c r="GT3" s="174"/>
      <c r="GU3" s="174"/>
      <c r="GV3" s="174"/>
      <c r="GW3" s="174"/>
      <c r="GX3" s="174"/>
      <c r="GY3" s="174"/>
      <c r="GZ3" s="174"/>
      <c r="HA3" s="174"/>
      <c r="HB3" s="174"/>
      <c r="HC3" s="174"/>
      <c r="HD3" s="174"/>
      <c r="HE3" s="174"/>
      <c r="HF3" s="174"/>
      <c r="HG3" s="174"/>
      <c r="HH3" s="174"/>
      <c r="HI3" s="174"/>
      <c r="HJ3" s="174"/>
      <c r="HK3" s="174"/>
      <c r="HL3" s="174"/>
    </row>
    <row r="4" spans="1:220" ht="24" customHeight="1" x14ac:dyDescent="0.15">
      <c r="A4" s="175"/>
      <c r="B4" s="176"/>
      <c r="C4" s="179"/>
      <c r="D4" s="254"/>
      <c r="E4" s="471"/>
      <c r="F4" s="525" t="s">
        <v>107</v>
      </c>
      <c r="G4" s="525"/>
      <c r="H4" s="138"/>
      <c r="I4" s="138"/>
      <c r="J4" s="472"/>
      <c r="K4" s="138" t="s">
        <v>108</v>
      </c>
      <c r="L4" s="138"/>
      <c r="M4" s="138"/>
      <c r="N4" s="138"/>
      <c r="O4" s="184"/>
      <c r="P4" s="257" t="s">
        <v>109</v>
      </c>
      <c r="Q4" s="254"/>
      <c r="R4" s="254"/>
      <c r="S4" s="254"/>
      <c r="T4" s="254"/>
      <c r="U4" s="254"/>
      <c r="V4" s="344"/>
      <c r="W4" s="344"/>
      <c r="X4" s="345"/>
      <c r="Y4" s="346"/>
      <c r="Z4" s="254" t="s">
        <v>110</v>
      </c>
      <c r="AA4" s="254"/>
      <c r="AB4" s="184"/>
    </row>
    <row r="5" spans="1:220" ht="24" customHeight="1" x14ac:dyDescent="0.2">
      <c r="A5" s="185"/>
      <c r="B5" s="186"/>
      <c r="C5" s="347" t="s">
        <v>111</v>
      </c>
      <c r="D5" s="266" t="s">
        <v>112</v>
      </c>
      <c r="E5" s="267"/>
      <c r="F5" s="473"/>
      <c r="G5" s="350"/>
      <c r="H5" s="265" t="s">
        <v>113</v>
      </c>
      <c r="I5" s="280"/>
      <c r="J5" s="282"/>
      <c r="K5" s="474"/>
      <c r="L5" s="474"/>
      <c r="M5" s="474"/>
      <c r="N5" s="474"/>
      <c r="O5" s="269"/>
      <c r="P5" s="354"/>
      <c r="Q5" s="355"/>
      <c r="R5" s="475" t="s">
        <v>359</v>
      </c>
      <c r="S5" s="357"/>
      <c r="T5" s="358"/>
      <c r="U5" s="359"/>
      <c r="V5" s="310"/>
      <c r="W5" s="476" t="s">
        <v>208</v>
      </c>
      <c r="X5" s="477" t="s">
        <v>420</v>
      </c>
      <c r="Y5" s="362"/>
      <c r="Z5" s="478" t="s">
        <v>191</v>
      </c>
      <c r="AA5" s="479" t="s">
        <v>191</v>
      </c>
      <c r="AB5" s="364"/>
    </row>
    <row r="6" spans="1:220" ht="24" customHeight="1" x14ac:dyDescent="0.15">
      <c r="A6" s="195" t="s">
        <v>9</v>
      </c>
      <c r="B6" s="196"/>
      <c r="C6" s="143" t="s">
        <v>114</v>
      </c>
      <c r="D6" s="215" t="s">
        <v>360</v>
      </c>
      <c r="E6" s="215" t="s">
        <v>361</v>
      </c>
      <c r="F6" s="260" t="s">
        <v>362</v>
      </c>
      <c r="G6" s="375" t="s">
        <v>79</v>
      </c>
      <c r="H6" s="193" t="s">
        <v>360</v>
      </c>
      <c r="I6" s="366" t="s">
        <v>363</v>
      </c>
      <c r="J6" s="262" t="s">
        <v>79</v>
      </c>
      <c r="K6" s="221" t="s">
        <v>521</v>
      </c>
      <c r="L6" s="221" t="s">
        <v>523</v>
      </c>
      <c r="M6" s="368" t="s">
        <v>305</v>
      </c>
      <c r="N6" s="441" t="s">
        <v>165</v>
      </c>
      <c r="O6" s="294" t="s">
        <v>12</v>
      </c>
      <c r="P6" s="190" t="s">
        <v>211</v>
      </c>
      <c r="Q6" s="221" t="s">
        <v>364</v>
      </c>
      <c r="R6" s="172" t="s">
        <v>365</v>
      </c>
      <c r="S6" s="221" t="s">
        <v>217</v>
      </c>
      <c r="T6" s="224" t="s">
        <v>230</v>
      </c>
      <c r="U6" s="204" t="s">
        <v>12</v>
      </c>
      <c r="V6" s="221" t="s">
        <v>115</v>
      </c>
      <c r="W6" s="221" t="s">
        <v>209</v>
      </c>
      <c r="X6" s="370" t="s">
        <v>207</v>
      </c>
      <c r="Y6" s="219" t="s">
        <v>116</v>
      </c>
      <c r="Z6" s="221" t="s">
        <v>192</v>
      </c>
      <c r="AA6" s="221" t="s">
        <v>192</v>
      </c>
      <c r="AB6" s="262" t="s">
        <v>12</v>
      </c>
    </row>
    <row r="7" spans="1:220" ht="24" customHeight="1" x14ac:dyDescent="0.2">
      <c r="A7" s="185"/>
      <c r="B7" s="214"/>
      <c r="C7" s="143" t="s">
        <v>117</v>
      </c>
      <c r="D7" s="219" t="s">
        <v>331</v>
      </c>
      <c r="E7" s="219" t="s">
        <v>332</v>
      </c>
      <c r="F7" s="295" t="s">
        <v>332</v>
      </c>
      <c r="G7" s="375"/>
      <c r="H7" s="221" t="s">
        <v>331</v>
      </c>
      <c r="I7" s="312" t="s">
        <v>333</v>
      </c>
      <c r="J7" s="217"/>
      <c r="K7" s="221" t="s">
        <v>522</v>
      </c>
      <c r="L7" s="221" t="s">
        <v>522</v>
      </c>
      <c r="M7" s="221" t="s">
        <v>306</v>
      </c>
      <c r="N7" s="221" t="s">
        <v>366</v>
      </c>
      <c r="O7" s="262"/>
      <c r="P7" s="201"/>
      <c r="Q7" s="372"/>
      <c r="R7" s="373" t="s">
        <v>367</v>
      </c>
      <c r="S7" s="480" t="s">
        <v>218</v>
      </c>
      <c r="T7" s="481" t="s">
        <v>218</v>
      </c>
      <c r="U7" s="221"/>
      <c r="V7" s="310"/>
      <c r="W7" s="310"/>
      <c r="X7" s="307"/>
      <c r="Y7" s="307"/>
      <c r="Z7" s="374" t="s">
        <v>189</v>
      </c>
      <c r="AA7" s="374" t="s">
        <v>190</v>
      </c>
      <c r="AB7" s="262"/>
    </row>
    <row r="8" spans="1:220" s="234" customFormat="1" ht="24" customHeight="1" x14ac:dyDescent="0.2">
      <c r="A8" s="225"/>
      <c r="B8" s="226"/>
      <c r="C8" s="231" t="s">
        <v>514</v>
      </c>
      <c r="D8" s="318" t="s">
        <v>479</v>
      </c>
      <c r="E8" s="318" t="s">
        <v>515</v>
      </c>
      <c r="F8" s="315" t="s">
        <v>516</v>
      </c>
      <c r="G8" s="482" t="s">
        <v>517</v>
      </c>
      <c r="H8" s="129" t="s">
        <v>518</v>
      </c>
      <c r="I8" s="315" t="s">
        <v>519</v>
      </c>
      <c r="J8" s="322" t="s">
        <v>520</v>
      </c>
      <c r="K8" s="324" t="s">
        <v>525</v>
      </c>
      <c r="L8" s="324" t="s">
        <v>524</v>
      </c>
      <c r="M8" s="324" t="s">
        <v>526</v>
      </c>
      <c r="N8" s="129" t="s">
        <v>527</v>
      </c>
      <c r="O8" s="322" t="s">
        <v>528</v>
      </c>
      <c r="P8" s="323" t="s">
        <v>529</v>
      </c>
      <c r="Q8" s="232" t="s">
        <v>530</v>
      </c>
      <c r="R8" s="376" t="s">
        <v>531</v>
      </c>
      <c r="S8" s="232" t="s">
        <v>532</v>
      </c>
      <c r="T8" s="376" t="s">
        <v>533</v>
      </c>
      <c r="U8" s="317" t="s">
        <v>534</v>
      </c>
      <c r="V8" s="232" t="s">
        <v>535</v>
      </c>
      <c r="W8" s="232" t="s">
        <v>536</v>
      </c>
      <c r="X8" s="321" t="s">
        <v>537</v>
      </c>
      <c r="Y8" s="321" t="s">
        <v>538</v>
      </c>
      <c r="Z8" s="318" t="s">
        <v>539</v>
      </c>
      <c r="AA8" s="318" t="s">
        <v>540</v>
      </c>
      <c r="AB8" s="322" t="s">
        <v>541</v>
      </c>
    </row>
    <row r="9" spans="1:220" ht="24" customHeight="1" x14ac:dyDescent="0.2">
      <c r="A9" s="235">
        <v>1</v>
      </c>
      <c r="B9" s="236" t="s">
        <v>28</v>
      </c>
      <c r="C9" s="154">
        <v>22838890</v>
      </c>
      <c r="D9" s="155">
        <v>253534</v>
      </c>
      <c r="E9" s="155">
        <v>26890</v>
      </c>
      <c r="F9" s="155">
        <v>1601</v>
      </c>
      <c r="G9" s="155">
        <v>282025</v>
      </c>
      <c r="H9" s="155">
        <v>2721</v>
      </c>
      <c r="I9" s="155">
        <v>0</v>
      </c>
      <c r="J9" s="156">
        <v>2721</v>
      </c>
      <c r="K9" s="326">
        <v>67291</v>
      </c>
      <c r="L9" s="326">
        <v>21459</v>
      </c>
      <c r="M9" s="326">
        <v>5642</v>
      </c>
      <c r="N9" s="155">
        <v>3281</v>
      </c>
      <c r="O9" s="156">
        <v>23221309</v>
      </c>
      <c r="P9" s="154">
        <v>321942</v>
      </c>
      <c r="Q9" s="155">
        <v>19851</v>
      </c>
      <c r="R9" s="155">
        <v>350732</v>
      </c>
      <c r="S9" s="155">
        <v>554220</v>
      </c>
      <c r="T9" s="155">
        <v>662</v>
      </c>
      <c r="U9" s="155">
        <v>1247407</v>
      </c>
      <c r="V9" s="155">
        <v>1581</v>
      </c>
      <c r="W9" s="155">
        <v>19143</v>
      </c>
      <c r="X9" s="155">
        <v>15800</v>
      </c>
      <c r="Y9" s="155">
        <v>106</v>
      </c>
      <c r="Z9" s="155">
        <v>21300430</v>
      </c>
      <c r="AA9" s="155">
        <v>636842</v>
      </c>
      <c r="AB9" s="156">
        <v>21937272</v>
      </c>
    </row>
    <row r="10" spans="1:220" ht="24" customHeight="1" x14ac:dyDescent="0.2">
      <c r="A10" s="237">
        <v>2</v>
      </c>
      <c r="B10" s="238" t="s">
        <v>29</v>
      </c>
      <c r="C10" s="157">
        <v>4881901</v>
      </c>
      <c r="D10" s="158">
        <v>49763</v>
      </c>
      <c r="E10" s="158">
        <v>507</v>
      </c>
      <c r="F10" s="158">
        <v>441</v>
      </c>
      <c r="G10" s="158">
        <v>50711</v>
      </c>
      <c r="H10" s="158">
        <v>893</v>
      </c>
      <c r="I10" s="158">
        <v>0</v>
      </c>
      <c r="J10" s="159">
        <v>893</v>
      </c>
      <c r="K10" s="158">
        <v>14436</v>
      </c>
      <c r="L10" s="158">
        <v>3754</v>
      </c>
      <c r="M10" s="158">
        <v>1567</v>
      </c>
      <c r="N10" s="158">
        <v>1262</v>
      </c>
      <c r="O10" s="159">
        <v>4954524</v>
      </c>
      <c r="P10" s="157">
        <v>90627</v>
      </c>
      <c r="Q10" s="158">
        <v>4695</v>
      </c>
      <c r="R10" s="158">
        <v>85160</v>
      </c>
      <c r="S10" s="158">
        <v>74192</v>
      </c>
      <c r="T10" s="158">
        <v>745</v>
      </c>
      <c r="U10" s="158">
        <v>255419</v>
      </c>
      <c r="V10" s="158">
        <v>543</v>
      </c>
      <c r="W10" s="158">
        <v>4357</v>
      </c>
      <c r="X10" s="158">
        <v>2571</v>
      </c>
      <c r="Y10" s="158">
        <v>21</v>
      </c>
      <c r="Z10" s="158">
        <v>4536348</v>
      </c>
      <c r="AA10" s="158">
        <v>155265</v>
      </c>
      <c r="AB10" s="159">
        <v>4691613</v>
      </c>
    </row>
    <row r="11" spans="1:220" ht="24" customHeight="1" x14ac:dyDescent="0.2">
      <c r="A11" s="237">
        <v>3</v>
      </c>
      <c r="B11" s="238" t="s">
        <v>30</v>
      </c>
      <c r="C11" s="157">
        <v>5207897</v>
      </c>
      <c r="D11" s="158">
        <v>43604</v>
      </c>
      <c r="E11" s="158">
        <v>5298</v>
      </c>
      <c r="F11" s="158">
        <v>1566</v>
      </c>
      <c r="G11" s="158">
        <v>50468</v>
      </c>
      <c r="H11" s="158">
        <v>208</v>
      </c>
      <c r="I11" s="158">
        <v>0</v>
      </c>
      <c r="J11" s="159">
        <v>208</v>
      </c>
      <c r="K11" s="158">
        <v>6467</v>
      </c>
      <c r="L11" s="158">
        <v>4762</v>
      </c>
      <c r="M11" s="158">
        <v>1112</v>
      </c>
      <c r="N11" s="158">
        <v>638</v>
      </c>
      <c r="O11" s="159">
        <v>5271552</v>
      </c>
      <c r="P11" s="157">
        <v>101140</v>
      </c>
      <c r="Q11" s="158">
        <v>4897</v>
      </c>
      <c r="R11" s="158">
        <v>100458</v>
      </c>
      <c r="S11" s="158">
        <v>69668</v>
      </c>
      <c r="T11" s="158">
        <v>7</v>
      </c>
      <c r="U11" s="158">
        <v>276170</v>
      </c>
      <c r="V11" s="158">
        <v>616</v>
      </c>
      <c r="W11" s="158">
        <v>4239</v>
      </c>
      <c r="X11" s="158">
        <v>1949</v>
      </c>
      <c r="Y11" s="158">
        <v>61</v>
      </c>
      <c r="Z11" s="158">
        <v>4812994</v>
      </c>
      <c r="AA11" s="158">
        <v>175523</v>
      </c>
      <c r="AB11" s="159">
        <v>4988517</v>
      </c>
    </row>
    <row r="12" spans="1:220" ht="24" customHeight="1" x14ac:dyDescent="0.2">
      <c r="A12" s="237">
        <v>4</v>
      </c>
      <c r="B12" s="238" t="s">
        <v>31</v>
      </c>
      <c r="C12" s="157">
        <v>3869872</v>
      </c>
      <c r="D12" s="158">
        <v>45292</v>
      </c>
      <c r="E12" s="158">
        <v>0</v>
      </c>
      <c r="F12" s="158">
        <v>0</v>
      </c>
      <c r="G12" s="158">
        <v>45292</v>
      </c>
      <c r="H12" s="158">
        <v>945</v>
      </c>
      <c r="I12" s="158">
        <v>0</v>
      </c>
      <c r="J12" s="159">
        <v>945</v>
      </c>
      <c r="K12" s="158">
        <v>20487</v>
      </c>
      <c r="L12" s="158">
        <v>2611</v>
      </c>
      <c r="M12" s="158">
        <v>766</v>
      </c>
      <c r="N12" s="158">
        <v>1365</v>
      </c>
      <c r="O12" s="159">
        <v>3941338</v>
      </c>
      <c r="P12" s="157">
        <v>73719</v>
      </c>
      <c r="Q12" s="158">
        <v>2586</v>
      </c>
      <c r="R12" s="158">
        <v>82662</v>
      </c>
      <c r="S12" s="158">
        <v>49355</v>
      </c>
      <c r="T12" s="158">
        <v>318</v>
      </c>
      <c r="U12" s="158">
        <v>208640</v>
      </c>
      <c r="V12" s="158">
        <v>351</v>
      </c>
      <c r="W12" s="158">
        <v>3128</v>
      </c>
      <c r="X12" s="158">
        <v>2188</v>
      </c>
      <c r="Y12" s="158">
        <v>169</v>
      </c>
      <c r="Z12" s="158">
        <v>3588639</v>
      </c>
      <c r="AA12" s="158">
        <v>138223</v>
      </c>
      <c r="AB12" s="159">
        <v>3726862</v>
      </c>
    </row>
    <row r="13" spans="1:220" ht="24" customHeight="1" x14ac:dyDescent="0.2">
      <c r="A13" s="237">
        <v>5</v>
      </c>
      <c r="B13" s="238" t="s">
        <v>32</v>
      </c>
      <c r="C13" s="157">
        <v>3235909</v>
      </c>
      <c r="D13" s="158">
        <v>30627</v>
      </c>
      <c r="E13" s="158">
        <v>1061</v>
      </c>
      <c r="F13" s="158">
        <v>1522</v>
      </c>
      <c r="G13" s="158">
        <v>33210</v>
      </c>
      <c r="H13" s="158">
        <v>176</v>
      </c>
      <c r="I13" s="158">
        <v>0</v>
      </c>
      <c r="J13" s="159">
        <v>176</v>
      </c>
      <c r="K13" s="158">
        <v>4353</v>
      </c>
      <c r="L13" s="158">
        <v>1463</v>
      </c>
      <c r="M13" s="158">
        <v>2172</v>
      </c>
      <c r="N13" s="158">
        <v>2917</v>
      </c>
      <c r="O13" s="159">
        <v>3280200</v>
      </c>
      <c r="P13" s="157">
        <v>61857</v>
      </c>
      <c r="Q13" s="158">
        <v>2852</v>
      </c>
      <c r="R13" s="158">
        <v>61770</v>
      </c>
      <c r="S13" s="158">
        <v>37726</v>
      </c>
      <c r="T13" s="158">
        <v>1</v>
      </c>
      <c r="U13" s="158">
        <v>164206</v>
      </c>
      <c r="V13" s="158">
        <v>331</v>
      </c>
      <c r="W13" s="158">
        <v>4881</v>
      </c>
      <c r="X13" s="158">
        <v>1128</v>
      </c>
      <c r="Y13" s="158">
        <v>17</v>
      </c>
      <c r="Z13" s="158">
        <v>3003953</v>
      </c>
      <c r="AA13" s="158">
        <v>105684</v>
      </c>
      <c r="AB13" s="159">
        <v>3109637</v>
      </c>
    </row>
    <row r="14" spans="1:220" ht="24" customHeight="1" x14ac:dyDescent="0.2">
      <c r="A14" s="237">
        <v>6</v>
      </c>
      <c r="B14" s="238" t="s">
        <v>33</v>
      </c>
      <c r="C14" s="157">
        <v>2429648</v>
      </c>
      <c r="D14" s="158">
        <v>15068</v>
      </c>
      <c r="E14" s="158">
        <v>357</v>
      </c>
      <c r="F14" s="158">
        <v>722</v>
      </c>
      <c r="G14" s="158">
        <v>16147</v>
      </c>
      <c r="H14" s="158">
        <v>0</v>
      </c>
      <c r="I14" s="158">
        <v>0</v>
      </c>
      <c r="J14" s="159">
        <v>0</v>
      </c>
      <c r="K14" s="158">
        <v>3785</v>
      </c>
      <c r="L14" s="158">
        <v>1158</v>
      </c>
      <c r="M14" s="158">
        <v>418</v>
      </c>
      <c r="N14" s="158">
        <v>163</v>
      </c>
      <c r="O14" s="159">
        <v>2451319</v>
      </c>
      <c r="P14" s="157">
        <v>51811</v>
      </c>
      <c r="Q14" s="158">
        <v>1112</v>
      </c>
      <c r="R14" s="158">
        <v>35226</v>
      </c>
      <c r="S14" s="158">
        <v>18779</v>
      </c>
      <c r="T14" s="158">
        <v>10</v>
      </c>
      <c r="U14" s="158">
        <v>106938</v>
      </c>
      <c r="V14" s="158">
        <v>219</v>
      </c>
      <c r="W14" s="158">
        <v>1574</v>
      </c>
      <c r="X14" s="158">
        <v>1022</v>
      </c>
      <c r="Y14" s="158">
        <v>0</v>
      </c>
      <c r="Z14" s="158">
        <v>2273432</v>
      </c>
      <c r="AA14" s="158">
        <v>68134</v>
      </c>
      <c r="AB14" s="159">
        <v>2341566</v>
      </c>
    </row>
    <row r="15" spans="1:220" ht="24" customHeight="1" x14ac:dyDescent="0.2">
      <c r="A15" s="237">
        <v>7</v>
      </c>
      <c r="B15" s="238" t="s">
        <v>34</v>
      </c>
      <c r="C15" s="157">
        <v>6453704</v>
      </c>
      <c r="D15" s="158">
        <v>87832</v>
      </c>
      <c r="E15" s="158">
        <v>1884</v>
      </c>
      <c r="F15" s="158">
        <v>705</v>
      </c>
      <c r="G15" s="158">
        <v>90421</v>
      </c>
      <c r="H15" s="158">
        <v>1109</v>
      </c>
      <c r="I15" s="158">
        <v>0</v>
      </c>
      <c r="J15" s="159">
        <v>1109</v>
      </c>
      <c r="K15" s="158">
        <v>8938</v>
      </c>
      <c r="L15" s="158">
        <v>2824</v>
      </c>
      <c r="M15" s="158">
        <v>1225</v>
      </c>
      <c r="N15" s="158">
        <v>1114</v>
      </c>
      <c r="O15" s="159">
        <v>6559335</v>
      </c>
      <c r="P15" s="157">
        <v>105290</v>
      </c>
      <c r="Q15" s="158">
        <v>4212</v>
      </c>
      <c r="R15" s="158">
        <v>125558</v>
      </c>
      <c r="S15" s="158">
        <v>117883</v>
      </c>
      <c r="T15" s="158">
        <v>163</v>
      </c>
      <c r="U15" s="158">
        <v>353106</v>
      </c>
      <c r="V15" s="158">
        <v>607</v>
      </c>
      <c r="W15" s="158">
        <v>4099</v>
      </c>
      <c r="X15" s="158">
        <v>2584</v>
      </c>
      <c r="Y15" s="158">
        <v>755</v>
      </c>
      <c r="Z15" s="158">
        <v>5968065</v>
      </c>
      <c r="AA15" s="158">
        <v>230119</v>
      </c>
      <c r="AB15" s="159">
        <v>6198184</v>
      </c>
    </row>
    <row r="16" spans="1:220" ht="24" customHeight="1" x14ac:dyDescent="0.2">
      <c r="A16" s="237">
        <v>8</v>
      </c>
      <c r="B16" s="238" t="s">
        <v>35</v>
      </c>
      <c r="C16" s="157">
        <v>2725558</v>
      </c>
      <c r="D16" s="158">
        <v>18719</v>
      </c>
      <c r="E16" s="158">
        <v>872</v>
      </c>
      <c r="F16" s="158">
        <v>0</v>
      </c>
      <c r="G16" s="158">
        <v>19591</v>
      </c>
      <c r="H16" s="158">
        <v>70</v>
      </c>
      <c r="I16" s="158">
        <v>0</v>
      </c>
      <c r="J16" s="159">
        <v>70</v>
      </c>
      <c r="K16" s="158">
        <v>74</v>
      </c>
      <c r="L16" s="158">
        <v>1797</v>
      </c>
      <c r="M16" s="158">
        <v>312</v>
      </c>
      <c r="N16" s="158">
        <v>219</v>
      </c>
      <c r="O16" s="159">
        <v>2747621</v>
      </c>
      <c r="P16" s="157">
        <v>51556</v>
      </c>
      <c r="Q16" s="158">
        <v>1205</v>
      </c>
      <c r="R16" s="158">
        <v>59820</v>
      </c>
      <c r="S16" s="158">
        <v>26859</v>
      </c>
      <c r="T16" s="158">
        <v>29</v>
      </c>
      <c r="U16" s="158">
        <v>139469</v>
      </c>
      <c r="V16" s="158">
        <v>413</v>
      </c>
      <c r="W16" s="158">
        <v>1955</v>
      </c>
      <c r="X16" s="158">
        <v>940</v>
      </c>
      <c r="Y16" s="158">
        <v>2894</v>
      </c>
      <c r="Z16" s="158">
        <v>2495330</v>
      </c>
      <c r="AA16" s="158">
        <v>106620</v>
      </c>
      <c r="AB16" s="159">
        <v>2601950</v>
      </c>
    </row>
    <row r="17" spans="1:28" ht="24" customHeight="1" x14ac:dyDescent="0.2">
      <c r="A17" s="237">
        <v>9</v>
      </c>
      <c r="B17" s="238" t="s">
        <v>36</v>
      </c>
      <c r="C17" s="157">
        <v>2368637</v>
      </c>
      <c r="D17" s="158">
        <v>17104</v>
      </c>
      <c r="E17" s="158">
        <v>890</v>
      </c>
      <c r="F17" s="158">
        <v>0</v>
      </c>
      <c r="G17" s="158">
        <v>17994</v>
      </c>
      <c r="H17" s="158">
        <v>139</v>
      </c>
      <c r="I17" s="158">
        <v>0</v>
      </c>
      <c r="J17" s="159">
        <v>139</v>
      </c>
      <c r="K17" s="158">
        <v>3838</v>
      </c>
      <c r="L17" s="158">
        <v>8041</v>
      </c>
      <c r="M17" s="158">
        <v>246</v>
      </c>
      <c r="N17" s="158">
        <v>281</v>
      </c>
      <c r="O17" s="159">
        <v>2399176</v>
      </c>
      <c r="P17" s="157">
        <v>44713</v>
      </c>
      <c r="Q17" s="158">
        <v>618</v>
      </c>
      <c r="R17" s="158">
        <v>41525</v>
      </c>
      <c r="S17" s="158">
        <v>29946</v>
      </c>
      <c r="T17" s="158">
        <v>24</v>
      </c>
      <c r="U17" s="158">
        <v>116826</v>
      </c>
      <c r="V17" s="158">
        <v>383</v>
      </c>
      <c r="W17" s="158">
        <v>853</v>
      </c>
      <c r="X17" s="158">
        <v>516</v>
      </c>
      <c r="Y17" s="158">
        <v>0</v>
      </c>
      <c r="Z17" s="158">
        <v>2203982</v>
      </c>
      <c r="AA17" s="158">
        <v>76616</v>
      </c>
      <c r="AB17" s="159">
        <v>2280598</v>
      </c>
    </row>
    <row r="18" spans="1:28" ht="24" customHeight="1" x14ac:dyDescent="0.2">
      <c r="A18" s="237">
        <v>10</v>
      </c>
      <c r="B18" s="238" t="s">
        <v>184</v>
      </c>
      <c r="C18" s="157">
        <v>1006528</v>
      </c>
      <c r="D18" s="158">
        <v>4119</v>
      </c>
      <c r="E18" s="158">
        <v>0</v>
      </c>
      <c r="F18" s="158">
        <v>0</v>
      </c>
      <c r="G18" s="158">
        <v>4119</v>
      </c>
      <c r="H18" s="158">
        <v>19</v>
      </c>
      <c r="I18" s="158">
        <v>0</v>
      </c>
      <c r="J18" s="159">
        <v>19</v>
      </c>
      <c r="K18" s="158">
        <v>288</v>
      </c>
      <c r="L18" s="158">
        <v>832</v>
      </c>
      <c r="M18" s="158">
        <v>148</v>
      </c>
      <c r="N18" s="158">
        <v>503</v>
      </c>
      <c r="O18" s="159">
        <v>1012437</v>
      </c>
      <c r="P18" s="157">
        <v>20536</v>
      </c>
      <c r="Q18" s="158">
        <v>521</v>
      </c>
      <c r="R18" s="158">
        <v>18039</v>
      </c>
      <c r="S18" s="158">
        <v>11817</v>
      </c>
      <c r="T18" s="158">
        <v>0</v>
      </c>
      <c r="U18" s="158">
        <v>50913</v>
      </c>
      <c r="V18" s="158">
        <v>111</v>
      </c>
      <c r="W18" s="158">
        <v>784</v>
      </c>
      <c r="X18" s="158">
        <v>950</v>
      </c>
      <c r="Y18" s="158">
        <v>0</v>
      </c>
      <c r="Z18" s="158">
        <v>928279</v>
      </c>
      <c r="AA18" s="158">
        <v>31400</v>
      </c>
      <c r="AB18" s="159">
        <v>959679</v>
      </c>
    </row>
    <row r="19" spans="1:28" ht="24" customHeight="1" x14ac:dyDescent="0.2">
      <c r="A19" s="237">
        <v>11</v>
      </c>
      <c r="B19" s="238" t="s">
        <v>176</v>
      </c>
      <c r="C19" s="157">
        <v>4119595</v>
      </c>
      <c r="D19" s="158">
        <v>52278</v>
      </c>
      <c r="E19" s="158">
        <v>1088</v>
      </c>
      <c r="F19" s="158">
        <v>349</v>
      </c>
      <c r="G19" s="158">
        <v>53715</v>
      </c>
      <c r="H19" s="158">
        <v>1106</v>
      </c>
      <c r="I19" s="158">
        <v>0</v>
      </c>
      <c r="J19" s="159">
        <v>1106</v>
      </c>
      <c r="K19" s="158">
        <v>23514</v>
      </c>
      <c r="L19" s="158">
        <v>1599</v>
      </c>
      <c r="M19" s="158">
        <v>632</v>
      </c>
      <c r="N19" s="158">
        <v>550</v>
      </c>
      <c r="O19" s="159">
        <v>4200711</v>
      </c>
      <c r="P19" s="157">
        <v>75076</v>
      </c>
      <c r="Q19" s="158">
        <v>1936</v>
      </c>
      <c r="R19" s="158">
        <v>76539</v>
      </c>
      <c r="S19" s="158">
        <v>57468</v>
      </c>
      <c r="T19" s="158">
        <v>75</v>
      </c>
      <c r="U19" s="158">
        <v>211094</v>
      </c>
      <c r="V19" s="158">
        <v>462</v>
      </c>
      <c r="W19" s="158">
        <v>2079</v>
      </c>
      <c r="X19" s="158">
        <v>1253</v>
      </c>
      <c r="Y19" s="158">
        <v>0</v>
      </c>
      <c r="Z19" s="158">
        <v>3846194</v>
      </c>
      <c r="AA19" s="158">
        <v>139629</v>
      </c>
      <c r="AB19" s="159">
        <v>3985823</v>
      </c>
    </row>
    <row r="20" spans="1:28" ht="24" customHeight="1" x14ac:dyDescent="0.2">
      <c r="A20" s="239">
        <v>12</v>
      </c>
      <c r="B20" s="240" t="s">
        <v>177</v>
      </c>
      <c r="C20" s="157">
        <v>1569779</v>
      </c>
      <c r="D20" s="158">
        <v>11851</v>
      </c>
      <c r="E20" s="158">
        <v>1072</v>
      </c>
      <c r="F20" s="158">
        <v>347</v>
      </c>
      <c r="G20" s="158">
        <v>13270</v>
      </c>
      <c r="H20" s="158">
        <v>33</v>
      </c>
      <c r="I20" s="158">
        <v>0</v>
      </c>
      <c r="J20" s="159">
        <v>33</v>
      </c>
      <c r="K20" s="158">
        <v>32</v>
      </c>
      <c r="L20" s="158">
        <v>1096</v>
      </c>
      <c r="M20" s="158">
        <v>108</v>
      </c>
      <c r="N20" s="158">
        <v>5497</v>
      </c>
      <c r="O20" s="159">
        <v>1589815</v>
      </c>
      <c r="P20" s="157">
        <v>27525</v>
      </c>
      <c r="Q20" s="158">
        <v>733</v>
      </c>
      <c r="R20" s="158">
        <v>34924</v>
      </c>
      <c r="S20" s="158">
        <v>23377</v>
      </c>
      <c r="T20" s="158">
        <v>179</v>
      </c>
      <c r="U20" s="158">
        <v>86738</v>
      </c>
      <c r="V20" s="158">
        <v>65</v>
      </c>
      <c r="W20" s="158">
        <v>1318</v>
      </c>
      <c r="X20" s="158">
        <v>1543</v>
      </c>
      <c r="Y20" s="158">
        <v>0</v>
      </c>
      <c r="Z20" s="158">
        <v>1437418</v>
      </c>
      <c r="AA20" s="158">
        <v>62733</v>
      </c>
      <c r="AB20" s="159">
        <v>1500151</v>
      </c>
    </row>
    <row r="21" spans="1:28" ht="24" customHeight="1" x14ac:dyDescent="0.2">
      <c r="A21" s="467">
        <v>13</v>
      </c>
      <c r="B21" s="244" t="s">
        <v>200</v>
      </c>
      <c r="C21" s="157">
        <v>729501</v>
      </c>
      <c r="D21" s="158">
        <v>6514</v>
      </c>
      <c r="E21" s="158">
        <v>0</v>
      </c>
      <c r="F21" s="158">
        <v>6</v>
      </c>
      <c r="G21" s="158">
        <v>6520</v>
      </c>
      <c r="H21" s="158">
        <v>0</v>
      </c>
      <c r="I21" s="158">
        <v>0</v>
      </c>
      <c r="J21" s="159">
        <v>0</v>
      </c>
      <c r="K21" s="158">
        <v>0</v>
      </c>
      <c r="L21" s="158">
        <v>76</v>
      </c>
      <c r="M21" s="158">
        <v>78</v>
      </c>
      <c r="N21" s="158">
        <v>26</v>
      </c>
      <c r="O21" s="159">
        <v>736201</v>
      </c>
      <c r="P21" s="157">
        <v>16199</v>
      </c>
      <c r="Q21" s="158">
        <v>254</v>
      </c>
      <c r="R21" s="158">
        <v>8391</v>
      </c>
      <c r="S21" s="158">
        <v>6307</v>
      </c>
      <c r="T21" s="158">
        <v>0</v>
      </c>
      <c r="U21" s="158">
        <v>31151</v>
      </c>
      <c r="V21" s="158">
        <v>138</v>
      </c>
      <c r="W21" s="158">
        <v>416</v>
      </c>
      <c r="X21" s="158">
        <v>339</v>
      </c>
      <c r="Y21" s="158">
        <v>0</v>
      </c>
      <c r="Z21" s="158">
        <v>687043</v>
      </c>
      <c r="AA21" s="158">
        <v>17114</v>
      </c>
      <c r="AB21" s="159">
        <v>704157</v>
      </c>
    </row>
    <row r="22" spans="1:28" ht="24" customHeight="1" x14ac:dyDescent="0.2">
      <c r="A22" s="423">
        <v>14</v>
      </c>
      <c r="B22" s="424" t="s">
        <v>201</v>
      </c>
      <c r="C22" s="160">
        <v>2789297</v>
      </c>
      <c r="D22" s="161">
        <v>31119</v>
      </c>
      <c r="E22" s="161">
        <v>398</v>
      </c>
      <c r="F22" s="161">
        <v>171</v>
      </c>
      <c r="G22" s="161">
        <v>31688</v>
      </c>
      <c r="H22" s="161">
        <v>120</v>
      </c>
      <c r="I22" s="161">
        <v>0</v>
      </c>
      <c r="J22" s="162">
        <v>120</v>
      </c>
      <c r="K22" s="161">
        <v>6029</v>
      </c>
      <c r="L22" s="161">
        <v>2013</v>
      </c>
      <c r="M22" s="161">
        <v>565</v>
      </c>
      <c r="N22" s="161">
        <v>333</v>
      </c>
      <c r="O22" s="162">
        <v>2830045</v>
      </c>
      <c r="P22" s="160">
        <v>38007</v>
      </c>
      <c r="Q22" s="161">
        <v>983</v>
      </c>
      <c r="R22" s="161">
        <v>37901</v>
      </c>
      <c r="S22" s="161">
        <v>84990</v>
      </c>
      <c r="T22" s="161">
        <v>3</v>
      </c>
      <c r="U22" s="161">
        <v>161884</v>
      </c>
      <c r="V22" s="161">
        <v>125</v>
      </c>
      <c r="W22" s="161">
        <v>1704</v>
      </c>
      <c r="X22" s="161">
        <v>623</v>
      </c>
      <c r="Y22" s="161">
        <v>23</v>
      </c>
      <c r="Z22" s="161">
        <v>2596504</v>
      </c>
      <c r="AA22" s="161">
        <v>69182</v>
      </c>
      <c r="AB22" s="162">
        <v>2665686</v>
      </c>
    </row>
    <row r="23" spans="1:28" ht="24" customHeight="1" x14ac:dyDescent="0.2">
      <c r="A23" s="185"/>
      <c r="B23" s="214" t="s">
        <v>288</v>
      </c>
      <c r="C23" s="106">
        <f>SUM(C9:C22)</f>
        <v>64226716</v>
      </c>
      <c r="D23" s="32">
        <f>SUM(D9:D22)</f>
        <v>667424</v>
      </c>
      <c r="E23" s="32">
        <f t="shared" ref="E23:AB23" si="0">SUM(E9:E22)</f>
        <v>40317</v>
      </c>
      <c r="F23" s="32">
        <f t="shared" si="0"/>
        <v>7430</v>
      </c>
      <c r="G23" s="32">
        <f t="shared" si="0"/>
        <v>715171</v>
      </c>
      <c r="H23" s="32">
        <f t="shared" si="0"/>
        <v>7539</v>
      </c>
      <c r="I23" s="32">
        <f t="shared" si="0"/>
        <v>0</v>
      </c>
      <c r="J23" s="32">
        <f t="shared" si="0"/>
        <v>7539</v>
      </c>
      <c r="K23" s="32">
        <f t="shared" si="0"/>
        <v>159532</v>
      </c>
      <c r="L23" s="32">
        <f t="shared" si="0"/>
        <v>53485</v>
      </c>
      <c r="M23" s="32">
        <f t="shared" si="0"/>
        <v>14991</v>
      </c>
      <c r="N23" s="32">
        <f t="shared" si="0"/>
        <v>18149</v>
      </c>
      <c r="O23" s="32">
        <f t="shared" si="0"/>
        <v>65195583</v>
      </c>
      <c r="P23" s="32">
        <f t="shared" si="0"/>
        <v>1079998</v>
      </c>
      <c r="Q23" s="32">
        <f t="shared" si="0"/>
        <v>46455</v>
      </c>
      <c r="R23" s="32">
        <f t="shared" si="0"/>
        <v>1118705</v>
      </c>
      <c r="S23" s="32">
        <f t="shared" si="0"/>
        <v>1162587</v>
      </c>
      <c r="T23" s="32">
        <f t="shared" si="0"/>
        <v>2216</v>
      </c>
      <c r="U23" s="32">
        <f t="shared" si="0"/>
        <v>3409961</v>
      </c>
      <c r="V23" s="32">
        <f t="shared" si="0"/>
        <v>5945</v>
      </c>
      <c r="W23" s="32">
        <f t="shared" si="0"/>
        <v>50530</v>
      </c>
      <c r="X23" s="32">
        <f t="shared" si="0"/>
        <v>33406</v>
      </c>
      <c r="Y23" s="32">
        <f t="shared" si="0"/>
        <v>4046</v>
      </c>
      <c r="Z23" s="32">
        <f t="shared" si="0"/>
        <v>59678611</v>
      </c>
      <c r="AA23" s="32">
        <f t="shared" si="0"/>
        <v>2013084</v>
      </c>
      <c r="AB23" s="32">
        <f t="shared" si="0"/>
        <v>61691695</v>
      </c>
    </row>
    <row r="24" spans="1:28" ht="24" customHeight="1" x14ac:dyDescent="0.2">
      <c r="A24" s="235">
        <v>15</v>
      </c>
      <c r="B24" s="243" t="s">
        <v>180</v>
      </c>
      <c r="C24" s="163">
        <v>1191280</v>
      </c>
      <c r="D24" s="164">
        <v>8757</v>
      </c>
      <c r="E24" s="164">
        <v>841</v>
      </c>
      <c r="F24" s="164">
        <v>0</v>
      </c>
      <c r="G24" s="164">
        <v>9598</v>
      </c>
      <c r="H24" s="164">
        <v>101</v>
      </c>
      <c r="I24" s="164">
        <v>0</v>
      </c>
      <c r="J24" s="165">
        <v>101</v>
      </c>
      <c r="K24" s="164">
        <v>105</v>
      </c>
      <c r="L24" s="164">
        <v>254</v>
      </c>
      <c r="M24" s="164">
        <v>43</v>
      </c>
      <c r="N24" s="164">
        <v>492</v>
      </c>
      <c r="O24" s="165">
        <v>1201873</v>
      </c>
      <c r="P24" s="163">
        <v>20099</v>
      </c>
      <c r="Q24" s="164">
        <v>286</v>
      </c>
      <c r="R24" s="164">
        <v>24542</v>
      </c>
      <c r="S24" s="164">
        <v>16547</v>
      </c>
      <c r="T24" s="164">
        <v>9</v>
      </c>
      <c r="U24" s="164">
        <v>61483</v>
      </c>
      <c r="V24" s="164">
        <v>75</v>
      </c>
      <c r="W24" s="164">
        <v>195</v>
      </c>
      <c r="X24" s="164">
        <v>223</v>
      </c>
      <c r="Y24" s="164">
        <v>0</v>
      </c>
      <c r="Z24" s="164">
        <v>1097670</v>
      </c>
      <c r="AA24" s="164">
        <v>42227</v>
      </c>
      <c r="AB24" s="165">
        <v>1139897</v>
      </c>
    </row>
    <row r="25" spans="1:28" ht="24" customHeight="1" x14ac:dyDescent="0.2">
      <c r="A25" s="237">
        <v>16</v>
      </c>
      <c r="B25" s="244" t="s">
        <v>38</v>
      </c>
      <c r="C25" s="157">
        <v>664002</v>
      </c>
      <c r="D25" s="158">
        <v>2516</v>
      </c>
      <c r="E25" s="158">
        <v>0</v>
      </c>
      <c r="F25" s="158">
        <v>0</v>
      </c>
      <c r="G25" s="158">
        <v>2516</v>
      </c>
      <c r="H25" s="158">
        <v>0</v>
      </c>
      <c r="I25" s="158">
        <v>0</v>
      </c>
      <c r="J25" s="159">
        <v>0</v>
      </c>
      <c r="K25" s="158">
        <v>544</v>
      </c>
      <c r="L25" s="158">
        <v>170</v>
      </c>
      <c r="M25" s="158">
        <v>31</v>
      </c>
      <c r="N25" s="158">
        <v>160</v>
      </c>
      <c r="O25" s="159">
        <v>667423</v>
      </c>
      <c r="P25" s="157">
        <v>14236</v>
      </c>
      <c r="Q25" s="158">
        <v>100</v>
      </c>
      <c r="R25" s="158">
        <v>10888</v>
      </c>
      <c r="S25" s="158">
        <v>4473</v>
      </c>
      <c r="T25" s="158">
        <v>1</v>
      </c>
      <c r="U25" s="158">
        <v>29698</v>
      </c>
      <c r="V25" s="158">
        <v>78</v>
      </c>
      <c r="W25" s="158">
        <v>218</v>
      </c>
      <c r="X25" s="158">
        <v>160</v>
      </c>
      <c r="Y25" s="158">
        <v>9</v>
      </c>
      <c r="Z25" s="158">
        <v>614886</v>
      </c>
      <c r="AA25" s="158">
        <v>22374</v>
      </c>
      <c r="AB25" s="159">
        <v>637260</v>
      </c>
    </row>
    <row r="26" spans="1:28" ht="24" customHeight="1" x14ac:dyDescent="0.2">
      <c r="A26" s="237">
        <v>17</v>
      </c>
      <c r="B26" s="244" t="s">
        <v>39</v>
      </c>
      <c r="C26" s="157">
        <v>319568</v>
      </c>
      <c r="D26" s="158">
        <v>992</v>
      </c>
      <c r="E26" s="158">
        <v>0</v>
      </c>
      <c r="F26" s="158">
        <v>0</v>
      </c>
      <c r="G26" s="158">
        <v>992</v>
      </c>
      <c r="H26" s="158">
        <v>20</v>
      </c>
      <c r="I26" s="158">
        <v>0</v>
      </c>
      <c r="J26" s="159">
        <v>20</v>
      </c>
      <c r="K26" s="158">
        <v>0</v>
      </c>
      <c r="L26" s="158">
        <v>11</v>
      </c>
      <c r="M26" s="158">
        <v>19</v>
      </c>
      <c r="N26" s="158">
        <v>25</v>
      </c>
      <c r="O26" s="159">
        <v>320635</v>
      </c>
      <c r="P26" s="157">
        <v>7646</v>
      </c>
      <c r="Q26" s="158">
        <v>162</v>
      </c>
      <c r="R26" s="158">
        <v>2205</v>
      </c>
      <c r="S26" s="158">
        <v>1862</v>
      </c>
      <c r="T26" s="158">
        <v>0</v>
      </c>
      <c r="U26" s="158">
        <v>11875</v>
      </c>
      <c r="V26" s="158">
        <v>32</v>
      </c>
      <c r="W26" s="158">
        <v>255</v>
      </c>
      <c r="X26" s="158">
        <v>258</v>
      </c>
      <c r="Y26" s="158">
        <v>0</v>
      </c>
      <c r="Z26" s="158">
        <v>303421</v>
      </c>
      <c r="AA26" s="158">
        <v>4794</v>
      </c>
      <c r="AB26" s="159">
        <v>308215</v>
      </c>
    </row>
    <row r="27" spans="1:28" ht="24" customHeight="1" x14ac:dyDescent="0.2">
      <c r="A27" s="237">
        <v>18</v>
      </c>
      <c r="B27" s="244" t="s">
        <v>40</v>
      </c>
      <c r="C27" s="157">
        <v>385156</v>
      </c>
      <c r="D27" s="158">
        <v>2398</v>
      </c>
      <c r="E27" s="158">
        <v>0</v>
      </c>
      <c r="F27" s="158">
        <v>0</v>
      </c>
      <c r="G27" s="158">
        <v>2398</v>
      </c>
      <c r="H27" s="158">
        <v>27</v>
      </c>
      <c r="I27" s="158">
        <v>0</v>
      </c>
      <c r="J27" s="159">
        <v>27</v>
      </c>
      <c r="K27" s="158">
        <v>222</v>
      </c>
      <c r="L27" s="158">
        <v>39</v>
      </c>
      <c r="M27" s="158">
        <v>2</v>
      </c>
      <c r="N27" s="158">
        <v>103</v>
      </c>
      <c r="O27" s="159">
        <v>387947</v>
      </c>
      <c r="P27" s="157">
        <v>7536</v>
      </c>
      <c r="Q27" s="158">
        <v>186</v>
      </c>
      <c r="R27" s="158">
        <v>7905</v>
      </c>
      <c r="S27" s="158">
        <v>4138</v>
      </c>
      <c r="T27" s="158">
        <v>0</v>
      </c>
      <c r="U27" s="158">
        <v>19765</v>
      </c>
      <c r="V27" s="158">
        <v>12</v>
      </c>
      <c r="W27" s="158">
        <v>146</v>
      </c>
      <c r="X27" s="158">
        <v>151</v>
      </c>
      <c r="Y27" s="158">
        <v>0</v>
      </c>
      <c r="Z27" s="158">
        <v>353817</v>
      </c>
      <c r="AA27" s="158">
        <v>14056</v>
      </c>
      <c r="AB27" s="159">
        <v>367873</v>
      </c>
    </row>
    <row r="28" spans="1:28" ht="24" customHeight="1" x14ac:dyDescent="0.2">
      <c r="A28" s="237">
        <v>19</v>
      </c>
      <c r="B28" s="244" t="s">
        <v>41</v>
      </c>
      <c r="C28" s="157">
        <v>490865</v>
      </c>
      <c r="D28" s="158">
        <v>15491</v>
      </c>
      <c r="E28" s="158">
        <v>0</v>
      </c>
      <c r="F28" s="158">
        <v>0</v>
      </c>
      <c r="G28" s="158">
        <v>15491</v>
      </c>
      <c r="H28" s="158">
        <v>32</v>
      </c>
      <c r="I28" s="158">
        <v>0</v>
      </c>
      <c r="J28" s="159">
        <v>32</v>
      </c>
      <c r="K28" s="158">
        <v>0</v>
      </c>
      <c r="L28" s="158">
        <v>831</v>
      </c>
      <c r="M28" s="158">
        <v>37</v>
      </c>
      <c r="N28" s="158">
        <v>52</v>
      </c>
      <c r="O28" s="159">
        <v>507308</v>
      </c>
      <c r="P28" s="157">
        <v>9679</v>
      </c>
      <c r="Q28" s="158">
        <v>381</v>
      </c>
      <c r="R28" s="158">
        <v>11929</v>
      </c>
      <c r="S28" s="158">
        <v>4410</v>
      </c>
      <c r="T28" s="158">
        <v>0</v>
      </c>
      <c r="U28" s="158">
        <v>26399</v>
      </c>
      <c r="V28" s="158">
        <v>92</v>
      </c>
      <c r="W28" s="158">
        <v>538</v>
      </c>
      <c r="X28" s="158">
        <v>159</v>
      </c>
      <c r="Y28" s="158">
        <v>0</v>
      </c>
      <c r="Z28" s="158">
        <v>459329</v>
      </c>
      <c r="AA28" s="158">
        <v>20791</v>
      </c>
      <c r="AB28" s="159">
        <v>480120</v>
      </c>
    </row>
    <row r="29" spans="1:28" ht="24" customHeight="1" x14ac:dyDescent="0.2">
      <c r="A29" s="237">
        <v>20</v>
      </c>
      <c r="B29" s="244" t="s">
        <v>42</v>
      </c>
      <c r="C29" s="157">
        <v>1400546</v>
      </c>
      <c r="D29" s="158">
        <v>18872</v>
      </c>
      <c r="E29" s="158">
        <v>385</v>
      </c>
      <c r="F29" s="158">
        <v>0</v>
      </c>
      <c r="G29" s="158">
        <v>19257</v>
      </c>
      <c r="H29" s="158">
        <v>172</v>
      </c>
      <c r="I29" s="158">
        <v>0</v>
      </c>
      <c r="J29" s="159">
        <v>172</v>
      </c>
      <c r="K29" s="158">
        <v>151</v>
      </c>
      <c r="L29" s="158">
        <v>931</v>
      </c>
      <c r="M29" s="158">
        <v>213</v>
      </c>
      <c r="N29" s="158">
        <v>351</v>
      </c>
      <c r="O29" s="159">
        <v>1421621</v>
      </c>
      <c r="P29" s="157">
        <v>24859</v>
      </c>
      <c r="Q29" s="158">
        <v>829</v>
      </c>
      <c r="R29" s="158">
        <v>27308</v>
      </c>
      <c r="S29" s="158">
        <v>23311</v>
      </c>
      <c r="T29" s="158">
        <v>791</v>
      </c>
      <c r="U29" s="158">
        <v>77098</v>
      </c>
      <c r="V29" s="158">
        <v>126</v>
      </c>
      <c r="W29" s="158">
        <v>1079</v>
      </c>
      <c r="X29" s="158">
        <v>615</v>
      </c>
      <c r="Y29" s="158">
        <v>14</v>
      </c>
      <c r="Z29" s="158">
        <v>1295332</v>
      </c>
      <c r="AA29" s="158">
        <v>47357</v>
      </c>
      <c r="AB29" s="159">
        <v>1342689</v>
      </c>
    </row>
    <row r="30" spans="1:28" ht="24" customHeight="1" x14ac:dyDescent="0.2">
      <c r="A30" s="237">
        <v>21</v>
      </c>
      <c r="B30" s="244" t="s">
        <v>43</v>
      </c>
      <c r="C30" s="157">
        <v>876332</v>
      </c>
      <c r="D30" s="158">
        <v>8468</v>
      </c>
      <c r="E30" s="158">
        <v>317</v>
      </c>
      <c r="F30" s="158">
        <v>0</v>
      </c>
      <c r="G30" s="158">
        <v>8785</v>
      </c>
      <c r="H30" s="158">
        <v>270</v>
      </c>
      <c r="I30" s="158">
        <v>0</v>
      </c>
      <c r="J30" s="159">
        <v>270</v>
      </c>
      <c r="K30" s="158">
        <v>281</v>
      </c>
      <c r="L30" s="158">
        <v>605</v>
      </c>
      <c r="M30" s="158">
        <v>162</v>
      </c>
      <c r="N30" s="158">
        <v>34</v>
      </c>
      <c r="O30" s="159">
        <v>886469</v>
      </c>
      <c r="P30" s="157">
        <v>16842</v>
      </c>
      <c r="Q30" s="158">
        <v>521</v>
      </c>
      <c r="R30" s="158">
        <v>18368</v>
      </c>
      <c r="S30" s="158">
        <v>12885</v>
      </c>
      <c r="T30" s="158">
        <v>6</v>
      </c>
      <c r="U30" s="158">
        <v>48622</v>
      </c>
      <c r="V30" s="158">
        <v>100</v>
      </c>
      <c r="W30" s="158">
        <v>744</v>
      </c>
      <c r="X30" s="158">
        <v>587</v>
      </c>
      <c r="Y30" s="158">
        <v>0</v>
      </c>
      <c r="Z30" s="158">
        <v>805718</v>
      </c>
      <c r="AA30" s="158">
        <v>30698</v>
      </c>
      <c r="AB30" s="159">
        <v>836416</v>
      </c>
    </row>
    <row r="31" spans="1:28" ht="24" customHeight="1" x14ac:dyDescent="0.2">
      <c r="A31" s="237">
        <v>22</v>
      </c>
      <c r="B31" s="244" t="s">
        <v>44</v>
      </c>
      <c r="C31" s="157">
        <v>300457</v>
      </c>
      <c r="D31" s="158">
        <v>581</v>
      </c>
      <c r="E31" s="158">
        <v>0</v>
      </c>
      <c r="F31" s="158">
        <v>0</v>
      </c>
      <c r="G31" s="158">
        <v>581</v>
      </c>
      <c r="H31" s="158">
        <v>701</v>
      </c>
      <c r="I31" s="158">
        <v>0</v>
      </c>
      <c r="J31" s="159">
        <v>701</v>
      </c>
      <c r="K31" s="158">
        <v>0</v>
      </c>
      <c r="L31" s="158">
        <v>110</v>
      </c>
      <c r="M31" s="158">
        <v>15</v>
      </c>
      <c r="N31" s="158">
        <v>82</v>
      </c>
      <c r="O31" s="159">
        <v>301946</v>
      </c>
      <c r="P31" s="157">
        <v>7266</v>
      </c>
      <c r="Q31" s="158">
        <v>24</v>
      </c>
      <c r="R31" s="158">
        <v>2898</v>
      </c>
      <c r="S31" s="158">
        <v>2078</v>
      </c>
      <c r="T31" s="158">
        <v>0</v>
      </c>
      <c r="U31" s="158">
        <v>12266</v>
      </c>
      <c r="V31" s="158">
        <v>2</v>
      </c>
      <c r="W31" s="158">
        <v>96</v>
      </c>
      <c r="X31" s="158">
        <v>143</v>
      </c>
      <c r="Y31" s="158">
        <v>0</v>
      </c>
      <c r="Z31" s="158">
        <v>284078</v>
      </c>
      <c r="AA31" s="158">
        <v>5361</v>
      </c>
      <c r="AB31" s="159">
        <v>289439</v>
      </c>
    </row>
    <row r="32" spans="1:28" ht="24" customHeight="1" x14ac:dyDescent="0.2">
      <c r="A32" s="237">
        <v>23</v>
      </c>
      <c r="B32" s="244" t="s">
        <v>45</v>
      </c>
      <c r="C32" s="157">
        <v>1236012</v>
      </c>
      <c r="D32" s="158">
        <v>8965</v>
      </c>
      <c r="E32" s="158">
        <v>0</v>
      </c>
      <c r="F32" s="158">
        <v>105</v>
      </c>
      <c r="G32" s="158">
        <v>9070</v>
      </c>
      <c r="H32" s="158">
        <v>0</v>
      </c>
      <c r="I32" s="158">
        <v>0</v>
      </c>
      <c r="J32" s="159">
        <v>0</v>
      </c>
      <c r="K32" s="158">
        <v>84</v>
      </c>
      <c r="L32" s="158">
        <v>6671</v>
      </c>
      <c r="M32" s="158">
        <v>77</v>
      </c>
      <c r="N32" s="158">
        <v>63</v>
      </c>
      <c r="O32" s="159">
        <v>1251977</v>
      </c>
      <c r="P32" s="157">
        <v>19321</v>
      </c>
      <c r="Q32" s="158">
        <v>699</v>
      </c>
      <c r="R32" s="158">
        <v>17297</v>
      </c>
      <c r="S32" s="158">
        <v>24017</v>
      </c>
      <c r="T32" s="158">
        <v>4</v>
      </c>
      <c r="U32" s="158">
        <v>61338</v>
      </c>
      <c r="V32" s="158">
        <v>72</v>
      </c>
      <c r="W32" s="158">
        <v>827</v>
      </c>
      <c r="X32" s="158">
        <v>794</v>
      </c>
      <c r="Y32" s="158">
        <v>0</v>
      </c>
      <c r="Z32" s="158">
        <v>1154114</v>
      </c>
      <c r="AA32" s="158">
        <v>34832</v>
      </c>
      <c r="AB32" s="159">
        <v>1188946</v>
      </c>
    </row>
    <row r="33" spans="1:28" ht="24" customHeight="1" x14ac:dyDescent="0.2">
      <c r="A33" s="237">
        <v>24</v>
      </c>
      <c r="B33" s="244" t="s">
        <v>46</v>
      </c>
      <c r="C33" s="157">
        <v>644507</v>
      </c>
      <c r="D33" s="158">
        <v>11990</v>
      </c>
      <c r="E33" s="158">
        <v>0</v>
      </c>
      <c r="F33" s="158">
        <v>105</v>
      </c>
      <c r="G33" s="158">
        <v>12095</v>
      </c>
      <c r="H33" s="158">
        <v>761</v>
      </c>
      <c r="I33" s="158">
        <v>0</v>
      </c>
      <c r="J33" s="159">
        <v>761</v>
      </c>
      <c r="K33" s="158">
        <v>4870</v>
      </c>
      <c r="L33" s="158">
        <v>178</v>
      </c>
      <c r="M33" s="158">
        <v>64</v>
      </c>
      <c r="N33" s="158">
        <v>117</v>
      </c>
      <c r="O33" s="159">
        <v>662592</v>
      </c>
      <c r="P33" s="157">
        <v>15255</v>
      </c>
      <c r="Q33" s="158">
        <v>1332</v>
      </c>
      <c r="R33" s="158">
        <v>6498</v>
      </c>
      <c r="S33" s="158">
        <v>7689</v>
      </c>
      <c r="T33" s="158">
        <v>2</v>
      </c>
      <c r="U33" s="158">
        <v>30776</v>
      </c>
      <c r="V33" s="158">
        <v>76</v>
      </c>
      <c r="W33" s="158">
        <v>775</v>
      </c>
      <c r="X33" s="158">
        <v>223</v>
      </c>
      <c r="Y33" s="158">
        <v>0</v>
      </c>
      <c r="Z33" s="158">
        <v>616552</v>
      </c>
      <c r="AA33" s="158">
        <v>14190</v>
      </c>
      <c r="AB33" s="159">
        <v>630742</v>
      </c>
    </row>
    <row r="34" spans="1:28" ht="24" customHeight="1" x14ac:dyDescent="0.2">
      <c r="A34" s="239">
        <v>25</v>
      </c>
      <c r="B34" s="245" t="s">
        <v>202</v>
      </c>
      <c r="C34" s="160">
        <v>407508</v>
      </c>
      <c r="D34" s="161">
        <v>1024</v>
      </c>
      <c r="E34" s="161">
        <v>0</v>
      </c>
      <c r="F34" s="161">
        <v>0</v>
      </c>
      <c r="G34" s="161">
        <v>1024</v>
      </c>
      <c r="H34" s="161">
        <v>0</v>
      </c>
      <c r="I34" s="161">
        <v>0</v>
      </c>
      <c r="J34" s="162">
        <v>0</v>
      </c>
      <c r="K34" s="333">
        <v>0</v>
      </c>
      <c r="L34" s="333">
        <v>79</v>
      </c>
      <c r="M34" s="333">
        <v>137</v>
      </c>
      <c r="N34" s="161">
        <v>11</v>
      </c>
      <c r="O34" s="162">
        <v>408759</v>
      </c>
      <c r="P34" s="160">
        <v>10413</v>
      </c>
      <c r="Q34" s="161">
        <v>64</v>
      </c>
      <c r="R34" s="161">
        <v>4938</v>
      </c>
      <c r="S34" s="161">
        <v>2321</v>
      </c>
      <c r="T34" s="161">
        <v>0</v>
      </c>
      <c r="U34" s="161">
        <v>17736</v>
      </c>
      <c r="V34" s="161">
        <v>6</v>
      </c>
      <c r="W34" s="161">
        <v>288</v>
      </c>
      <c r="X34" s="161">
        <v>115</v>
      </c>
      <c r="Y34" s="161">
        <v>0</v>
      </c>
      <c r="Z34" s="161">
        <v>382609</v>
      </c>
      <c r="AA34" s="161">
        <v>8005</v>
      </c>
      <c r="AB34" s="162">
        <v>390614</v>
      </c>
    </row>
    <row r="35" spans="1:28" ht="24" customHeight="1" x14ac:dyDescent="0.2">
      <c r="A35" s="246"/>
      <c r="B35" s="247" t="s">
        <v>289</v>
      </c>
      <c r="C35" s="106">
        <f>SUM(C24:C34)</f>
        <v>7916233</v>
      </c>
      <c r="D35" s="32">
        <f>SUM(D24:D34)</f>
        <v>80054</v>
      </c>
      <c r="E35" s="32">
        <f t="shared" ref="E35:AB35" si="1">SUM(E24:E34)</f>
        <v>1543</v>
      </c>
      <c r="F35" s="32">
        <f t="shared" si="1"/>
        <v>210</v>
      </c>
      <c r="G35" s="32">
        <f t="shared" si="1"/>
        <v>81807</v>
      </c>
      <c r="H35" s="32">
        <f t="shared" si="1"/>
        <v>2084</v>
      </c>
      <c r="I35" s="32">
        <f t="shared" si="1"/>
        <v>0</v>
      </c>
      <c r="J35" s="32">
        <f t="shared" si="1"/>
        <v>2084</v>
      </c>
      <c r="K35" s="32">
        <f t="shared" si="1"/>
        <v>6257</v>
      </c>
      <c r="L35" s="32">
        <f t="shared" si="1"/>
        <v>9879</v>
      </c>
      <c r="M35" s="32">
        <f t="shared" si="1"/>
        <v>800</v>
      </c>
      <c r="N35" s="32">
        <f t="shared" si="1"/>
        <v>1490</v>
      </c>
      <c r="O35" s="32">
        <f t="shared" si="1"/>
        <v>8018550</v>
      </c>
      <c r="P35" s="32">
        <f t="shared" si="1"/>
        <v>153152</v>
      </c>
      <c r="Q35" s="32">
        <f t="shared" si="1"/>
        <v>4584</v>
      </c>
      <c r="R35" s="32">
        <f t="shared" si="1"/>
        <v>134776</v>
      </c>
      <c r="S35" s="32">
        <f t="shared" si="1"/>
        <v>103731</v>
      </c>
      <c r="T35" s="32">
        <f t="shared" si="1"/>
        <v>813</v>
      </c>
      <c r="U35" s="32">
        <f t="shared" si="1"/>
        <v>397056</v>
      </c>
      <c r="V35" s="32">
        <f t="shared" si="1"/>
        <v>671</v>
      </c>
      <c r="W35" s="32">
        <f t="shared" si="1"/>
        <v>5161</v>
      </c>
      <c r="X35" s="32">
        <f t="shared" si="1"/>
        <v>3428</v>
      </c>
      <c r="Y35" s="32">
        <f t="shared" si="1"/>
        <v>23</v>
      </c>
      <c r="Z35" s="32">
        <f t="shared" si="1"/>
        <v>7367526</v>
      </c>
      <c r="AA35" s="32">
        <f t="shared" si="1"/>
        <v>244685</v>
      </c>
      <c r="AB35" s="32">
        <f t="shared" si="1"/>
        <v>7612211</v>
      </c>
    </row>
    <row r="36" spans="1:28" ht="24" customHeight="1" thickBot="1" x14ac:dyDescent="0.2">
      <c r="A36" s="248"/>
      <c r="B36" s="249" t="s">
        <v>47</v>
      </c>
      <c r="C36" s="145">
        <f>SUM(C35,C23)</f>
        <v>72142949</v>
      </c>
      <c r="D36" s="130">
        <f>SUM(D35,D23)</f>
        <v>747478</v>
      </c>
      <c r="E36" s="130">
        <f t="shared" ref="E36:AB36" si="2">SUM(E35,E23)</f>
        <v>41860</v>
      </c>
      <c r="F36" s="130">
        <f t="shared" si="2"/>
        <v>7640</v>
      </c>
      <c r="G36" s="130">
        <f t="shared" si="2"/>
        <v>796978</v>
      </c>
      <c r="H36" s="130">
        <f t="shared" si="2"/>
        <v>9623</v>
      </c>
      <c r="I36" s="130">
        <f t="shared" si="2"/>
        <v>0</v>
      </c>
      <c r="J36" s="130">
        <f t="shared" si="2"/>
        <v>9623</v>
      </c>
      <c r="K36" s="130">
        <f t="shared" si="2"/>
        <v>165789</v>
      </c>
      <c r="L36" s="130">
        <f t="shared" si="2"/>
        <v>63364</v>
      </c>
      <c r="M36" s="130">
        <f t="shared" si="2"/>
        <v>15791</v>
      </c>
      <c r="N36" s="130">
        <f t="shared" si="2"/>
        <v>19639</v>
      </c>
      <c r="O36" s="130">
        <f t="shared" si="2"/>
        <v>73214133</v>
      </c>
      <c r="P36" s="130">
        <f t="shared" si="2"/>
        <v>1233150</v>
      </c>
      <c r="Q36" s="130">
        <f t="shared" si="2"/>
        <v>51039</v>
      </c>
      <c r="R36" s="130">
        <f t="shared" si="2"/>
        <v>1253481</v>
      </c>
      <c r="S36" s="130">
        <f t="shared" si="2"/>
        <v>1266318</v>
      </c>
      <c r="T36" s="130">
        <f t="shared" si="2"/>
        <v>3029</v>
      </c>
      <c r="U36" s="130">
        <f t="shared" si="2"/>
        <v>3807017</v>
      </c>
      <c r="V36" s="130">
        <f t="shared" si="2"/>
        <v>6616</v>
      </c>
      <c r="W36" s="130">
        <f t="shared" si="2"/>
        <v>55691</v>
      </c>
      <c r="X36" s="130">
        <f t="shared" si="2"/>
        <v>36834</v>
      </c>
      <c r="Y36" s="130">
        <f t="shared" si="2"/>
        <v>4069</v>
      </c>
      <c r="Z36" s="130">
        <f t="shared" si="2"/>
        <v>67046137</v>
      </c>
      <c r="AA36" s="130">
        <f t="shared" si="2"/>
        <v>2257769</v>
      </c>
      <c r="AB36" s="130">
        <f t="shared" si="2"/>
        <v>69303906</v>
      </c>
    </row>
    <row r="38" spans="1:28" x14ac:dyDescent="0.15">
      <c r="B38" s="250" t="s">
        <v>442</v>
      </c>
      <c r="C38" s="125">
        <f>SUM(C9:C22,C24:C34)</f>
        <v>72142949</v>
      </c>
      <c r="D38" s="125">
        <f>SUM(D9:D22,D24:D34)</f>
        <v>747478</v>
      </c>
      <c r="E38" s="125">
        <f>SUM(E9:E22,E24:E34)</f>
        <v>41860</v>
      </c>
      <c r="F38" s="125">
        <f>SUM(F9:F22,F24:F34)</f>
        <v>7640</v>
      </c>
      <c r="G38" s="125">
        <f>SUM(D38:F38)</f>
        <v>796978</v>
      </c>
      <c r="H38" s="125">
        <f>SUM(H9:H22,H24:H34)</f>
        <v>9623</v>
      </c>
      <c r="I38" s="125">
        <f>SUM(I9:I22,I24:I34)</f>
        <v>0</v>
      </c>
      <c r="J38" s="125">
        <f>SUM(H38:I38)</f>
        <v>9623</v>
      </c>
      <c r="K38" s="125">
        <f>SUM(K9:K22,K24:K34)</f>
        <v>165789</v>
      </c>
      <c r="L38" s="125">
        <f>SUM(L9:L22,L24:L34)</f>
        <v>63364</v>
      </c>
      <c r="M38" s="125">
        <f>SUM(M9:M22,M24:M34)</f>
        <v>15791</v>
      </c>
      <c r="N38" s="125">
        <f>SUM(N9:N22,N24:N34)</f>
        <v>19639</v>
      </c>
      <c r="O38" s="125">
        <f>SUM(C38,G38,J38,K38:N38)</f>
        <v>73214133</v>
      </c>
      <c r="P38" s="125">
        <f>SUM(P9:P22,P24:P34)</f>
        <v>1233150</v>
      </c>
      <c r="Q38" s="125">
        <f>SUM(Q9:Q22,Q24:Q34)</f>
        <v>51039</v>
      </c>
      <c r="R38" s="125">
        <f>SUM(R9:R22,R24:R34)</f>
        <v>1253481</v>
      </c>
      <c r="S38" s="125">
        <f>SUM(S9:S22,S24:S34)</f>
        <v>1266318</v>
      </c>
      <c r="T38" s="125">
        <f>SUM(T9:T22,T24:T34)</f>
        <v>3029</v>
      </c>
      <c r="U38" s="125">
        <f>SUM(P38:T38)</f>
        <v>3807017</v>
      </c>
      <c r="V38" s="125">
        <f t="shared" ref="V38:AA38" si="3">SUM(V9:V22,V24:V34)</f>
        <v>6616</v>
      </c>
      <c r="W38" s="125">
        <f t="shared" si="3"/>
        <v>55691</v>
      </c>
      <c r="X38" s="125">
        <f t="shared" si="3"/>
        <v>36834</v>
      </c>
      <c r="Y38" s="125">
        <f t="shared" si="3"/>
        <v>4069</v>
      </c>
      <c r="Z38" s="125">
        <f t="shared" si="3"/>
        <v>67046137</v>
      </c>
      <c r="AA38" s="125">
        <f t="shared" si="3"/>
        <v>2257769</v>
      </c>
      <c r="AB38" s="125">
        <f>SUM(Z38:AA38)</f>
        <v>69303906</v>
      </c>
    </row>
    <row r="39" spans="1:28" x14ac:dyDescent="0.15">
      <c r="C39" s="125">
        <f>C36-C38</f>
        <v>0</v>
      </c>
      <c r="D39" s="125">
        <f t="shared" ref="D39:AB39" si="4">D36-D38</f>
        <v>0</v>
      </c>
      <c r="E39" s="125">
        <f t="shared" si="4"/>
        <v>0</v>
      </c>
      <c r="F39" s="125">
        <f t="shared" si="4"/>
        <v>0</v>
      </c>
      <c r="G39" s="125">
        <f t="shared" si="4"/>
        <v>0</v>
      </c>
      <c r="H39" s="125">
        <f t="shared" si="4"/>
        <v>0</v>
      </c>
      <c r="I39" s="125">
        <f t="shared" si="4"/>
        <v>0</v>
      </c>
      <c r="J39" s="125">
        <f t="shared" si="4"/>
        <v>0</v>
      </c>
      <c r="K39" s="125">
        <f>K36-K38</f>
        <v>0</v>
      </c>
      <c r="L39" s="125">
        <f>L36-L38</f>
        <v>0</v>
      </c>
      <c r="M39" s="125">
        <f t="shared" si="4"/>
        <v>0</v>
      </c>
      <c r="N39" s="125">
        <f t="shared" si="4"/>
        <v>0</v>
      </c>
      <c r="O39" s="125">
        <f t="shared" si="4"/>
        <v>0</v>
      </c>
      <c r="P39" s="125">
        <f t="shared" si="4"/>
        <v>0</v>
      </c>
      <c r="Q39" s="125">
        <f t="shared" si="4"/>
        <v>0</v>
      </c>
      <c r="R39" s="125">
        <f t="shared" si="4"/>
        <v>0</v>
      </c>
      <c r="S39" s="125">
        <f t="shared" si="4"/>
        <v>0</v>
      </c>
      <c r="T39" s="125">
        <f t="shared" si="4"/>
        <v>0</v>
      </c>
      <c r="U39" s="125">
        <f t="shared" si="4"/>
        <v>0</v>
      </c>
      <c r="V39" s="125">
        <f t="shared" si="4"/>
        <v>0</v>
      </c>
      <c r="W39" s="125">
        <f t="shared" si="4"/>
        <v>0</v>
      </c>
      <c r="X39" s="125">
        <f t="shared" si="4"/>
        <v>0</v>
      </c>
      <c r="Y39" s="125">
        <f t="shared" si="4"/>
        <v>0</v>
      </c>
      <c r="Z39" s="125">
        <f t="shared" si="4"/>
        <v>0</v>
      </c>
      <c r="AA39" s="125">
        <f t="shared" si="4"/>
        <v>0</v>
      </c>
      <c r="AB39" s="125">
        <f t="shared" si="4"/>
        <v>0</v>
      </c>
    </row>
    <row r="40" spans="1:28" x14ac:dyDescent="0.15">
      <c r="B40" s="125" t="s">
        <v>692</v>
      </c>
      <c r="C40" s="125">
        <v>71688681</v>
      </c>
      <c r="D40" s="125">
        <v>773189</v>
      </c>
      <c r="E40" s="125">
        <v>39097</v>
      </c>
      <c r="F40" s="125">
        <v>11253</v>
      </c>
      <c r="G40" s="125">
        <v>823539</v>
      </c>
      <c r="H40" s="125">
        <v>15094</v>
      </c>
      <c r="I40" s="125">
        <v>182</v>
      </c>
      <c r="J40" s="125">
        <v>15276</v>
      </c>
      <c r="K40" s="125">
        <v>330808</v>
      </c>
      <c r="L40" s="125">
        <v>69806</v>
      </c>
      <c r="M40" s="125">
        <v>13230</v>
      </c>
      <c r="N40" s="125">
        <v>21909</v>
      </c>
      <c r="O40" s="125">
        <v>72963249</v>
      </c>
      <c r="P40" s="125">
        <v>1234186</v>
      </c>
      <c r="Q40" s="125">
        <v>50825</v>
      </c>
      <c r="R40" s="125">
        <v>1187115</v>
      </c>
      <c r="S40" s="125">
        <v>1169628</v>
      </c>
      <c r="T40" s="125">
        <v>2597</v>
      </c>
      <c r="U40" s="125">
        <v>3644351</v>
      </c>
      <c r="V40" s="125">
        <v>7977</v>
      </c>
      <c r="W40" s="125">
        <v>51149</v>
      </c>
      <c r="X40" s="125">
        <v>45185</v>
      </c>
      <c r="Y40" s="125">
        <v>2089</v>
      </c>
      <c r="Z40" s="125">
        <v>67163243</v>
      </c>
      <c r="AA40" s="125">
        <v>2049255</v>
      </c>
      <c r="AB40" s="125">
        <v>69212498</v>
      </c>
    </row>
    <row r="41" spans="1:28" s="251" customFormat="1" x14ac:dyDescent="0.15">
      <c r="B41" s="251" t="s">
        <v>693</v>
      </c>
      <c r="C41" s="251">
        <f>ROUND(C36/C40*100,1)</f>
        <v>100.6</v>
      </c>
      <c r="D41" s="251">
        <f t="shared" ref="D41:AB41" si="5">ROUND(D36/D40*100,1)</f>
        <v>96.7</v>
      </c>
      <c r="E41" s="251">
        <f t="shared" si="5"/>
        <v>107.1</v>
      </c>
      <c r="F41" s="251">
        <f t="shared" si="5"/>
        <v>67.900000000000006</v>
      </c>
      <c r="G41" s="251">
        <f t="shared" si="5"/>
        <v>96.8</v>
      </c>
      <c r="H41" s="251">
        <f t="shared" si="5"/>
        <v>63.8</v>
      </c>
      <c r="I41" s="251">
        <f t="shared" si="5"/>
        <v>0</v>
      </c>
      <c r="J41" s="251">
        <f t="shared" si="5"/>
        <v>63</v>
      </c>
      <c r="K41" s="251">
        <f t="shared" si="5"/>
        <v>50.1</v>
      </c>
      <c r="L41" s="251">
        <f t="shared" si="5"/>
        <v>90.8</v>
      </c>
      <c r="M41" s="251">
        <f t="shared" si="5"/>
        <v>119.4</v>
      </c>
      <c r="N41" s="251">
        <f t="shared" si="5"/>
        <v>89.6</v>
      </c>
      <c r="O41" s="251">
        <f t="shared" si="5"/>
        <v>100.3</v>
      </c>
      <c r="P41" s="251">
        <f t="shared" si="5"/>
        <v>99.9</v>
      </c>
      <c r="Q41" s="251">
        <f t="shared" si="5"/>
        <v>100.4</v>
      </c>
      <c r="R41" s="251">
        <f t="shared" si="5"/>
        <v>105.6</v>
      </c>
      <c r="S41" s="251">
        <f t="shared" si="5"/>
        <v>108.3</v>
      </c>
      <c r="T41" s="251">
        <f t="shared" si="5"/>
        <v>116.6</v>
      </c>
      <c r="U41" s="251">
        <f t="shared" si="5"/>
        <v>104.5</v>
      </c>
      <c r="V41" s="251">
        <f t="shared" si="5"/>
        <v>82.9</v>
      </c>
      <c r="W41" s="251">
        <f t="shared" si="5"/>
        <v>108.9</v>
      </c>
      <c r="X41" s="251">
        <f t="shared" si="5"/>
        <v>81.5</v>
      </c>
      <c r="Y41" s="251">
        <f t="shared" si="5"/>
        <v>194.8</v>
      </c>
      <c r="Z41" s="251">
        <f t="shared" si="5"/>
        <v>99.8</v>
      </c>
      <c r="AA41" s="251">
        <f t="shared" si="5"/>
        <v>110.2</v>
      </c>
      <c r="AB41" s="251">
        <f t="shared" si="5"/>
        <v>100.1</v>
      </c>
    </row>
  </sheetData>
  <sheetProtection selectLockedCells="1" selectUnlockedCells="1"/>
  <mergeCells count="1">
    <mergeCell ref="F4:G4"/>
  </mergeCells>
  <phoneticPr fontId="2"/>
  <pageMargins left="0.78740157480314965" right="0.39370078740157483" top="0.78740157480314965" bottom="0.78740157480314965" header="0.39370078740157483" footer="0.39370078740157483"/>
  <pageSetup paperSize="9" scale="53" firstPageNumber="42" orientation="landscape" useFirstPageNumber="1" r:id="rId1"/>
  <headerFooter alignWithMargins="0"/>
  <colBreaks count="1" manualBreakCount="1">
    <brk id="15" max="41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7"/>
  <sheetViews>
    <sheetView tabSelected="1" view="pageBreakPreview" zoomScale="90" zoomScaleNormal="100" zoomScaleSheetLayoutView="90" workbookViewId="0">
      <pane xSplit="2" ySplit="8" topLeftCell="V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25" style="125" customWidth="1"/>
    <col min="2" max="2" width="13.875" style="125" customWidth="1"/>
    <col min="3" max="8" width="20.625" style="125" customWidth="1"/>
    <col min="9" max="9" width="37.625" style="125" customWidth="1"/>
    <col min="10" max="14" width="20.625" style="125" customWidth="1"/>
    <col min="15" max="18" width="21.625" style="125" customWidth="1"/>
    <col min="19" max="28" width="20.625" style="125" customWidth="1"/>
    <col min="29" max="16384" width="11" style="125"/>
  </cols>
  <sheetData>
    <row r="1" spans="1:28" ht="20.100000000000001" customHeight="1" x14ac:dyDescent="0.15"/>
    <row r="2" spans="1:28" ht="20.100000000000001" customHeight="1" x14ac:dyDescent="0.15">
      <c r="B2" s="169"/>
      <c r="C2" s="139" t="s">
        <v>694</v>
      </c>
      <c r="D2" s="483"/>
      <c r="L2" s="484" t="str">
        <f>C2</f>
        <v>第１８表  令和元（2019）年度市町村民税の法人税割額及び法人均等割額</v>
      </c>
      <c r="S2" s="139" t="str">
        <f>C2</f>
        <v>第１８表  令和元（2019）年度市町村民税の法人税割額及び法人均等割額</v>
      </c>
    </row>
    <row r="3" spans="1:28" s="126" customFormat="1" ht="20.100000000000001" customHeight="1" thickBot="1" x14ac:dyDescent="0.2">
      <c r="C3" s="140" t="s">
        <v>0</v>
      </c>
      <c r="K3" s="126" t="s">
        <v>649</v>
      </c>
      <c r="L3" s="126" t="s">
        <v>651</v>
      </c>
      <c r="O3" s="250"/>
      <c r="P3" s="250"/>
      <c r="Q3" s="250"/>
      <c r="R3" s="250" t="s">
        <v>648</v>
      </c>
      <c r="S3" s="140" t="s">
        <v>298</v>
      </c>
      <c r="AB3" s="250" t="s">
        <v>70</v>
      </c>
    </row>
    <row r="4" spans="1:28" ht="25.5" customHeight="1" x14ac:dyDescent="0.15">
      <c r="A4" s="175"/>
      <c r="B4" s="176"/>
      <c r="C4" s="257"/>
      <c r="D4" s="254"/>
      <c r="E4" s="526" t="s">
        <v>650</v>
      </c>
      <c r="F4" s="527"/>
      <c r="G4" s="527"/>
      <c r="H4" s="527"/>
      <c r="I4" s="527"/>
      <c r="J4" s="527"/>
      <c r="K4" s="528"/>
      <c r="L4" s="529" t="s">
        <v>650</v>
      </c>
      <c r="M4" s="525"/>
      <c r="N4" s="525"/>
      <c r="O4" s="525"/>
      <c r="P4" s="525"/>
      <c r="Q4" s="525"/>
      <c r="R4" s="525"/>
      <c r="S4" s="182" t="s">
        <v>156</v>
      </c>
      <c r="T4" s="182"/>
      <c r="U4" s="182"/>
      <c r="V4" s="182"/>
      <c r="W4" s="182"/>
      <c r="X4" s="182"/>
      <c r="Y4" s="182"/>
      <c r="Z4" s="182"/>
      <c r="AA4" s="182"/>
      <c r="AB4" s="485"/>
    </row>
    <row r="5" spans="1:28" ht="25.5" customHeight="1" x14ac:dyDescent="0.2">
      <c r="A5" s="185"/>
      <c r="B5" s="186"/>
      <c r="C5" s="185"/>
      <c r="D5" s="193" t="s">
        <v>168</v>
      </c>
      <c r="E5" s="363" t="s">
        <v>157</v>
      </c>
      <c r="F5" s="486"/>
      <c r="G5" s="487" t="s">
        <v>158</v>
      </c>
      <c r="H5" s="487" t="s">
        <v>640</v>
      </c>
      <c r="I5" s="488" t="s">
        <v>653</v>
      </c>
      <c r="J5" s="205" t="s">
        <v>230</v>
      </c>
      <c r="K5" s="432" t="s">
        <v>231</v>
      </c>
      <c r="L5" s="173" t="s">
        <v>159</v>
      </c>
      <c r="M5" s="173"/>
      <c r="N5" s="173"/>
      <c r="O5" s="489"/>
      <c r="P5" s="191" t="s">
        <v>642</v>
      </c>
      <c r="Q5" s="260" t="s">
        <v>646</v>
      </c>
      <c r="R5" s="260" t="s">
        <v>647</v>
      </c>
      <c r="S5" s="475" t="s">
        <v>160</v>
      </c>
      <c r="T5" s="478" t="s">
        <v>160</v>
      </c>
      <c r="U5" s="490" t="s">
        <v>160</v>
      </c>
      <c r="V5" s="491" t="s">
        <v>160</v>
      </c>
      <c r="W5" s="492" t="s">
        <v>160</v>
      </c>
      <c r="X5" s="492" t="s">
        <v>160</v>
      </c>
      <c r="Y5" s="492" t="s">
        <v>160</v>
      </c>
      <c r="Z5" s="492" t="s">
        <v>160</v>
      </c>
      <c r="AA5" s="493" t="s">
        <v>439</v>
      </c>
      <c r="AB5" s="494"/>
    </row>
    <row r="6" spans="1:28" ht="25.5" customHeight="1" x14ac:dyDescent="0.2">
      <c r="A6" s="195" t="s">
        <v>9</v>
      </c>
      <c r="B6" s="196"/>
      <c r="C6" s="308" t="s">
        <v>232</v>
      </c>
      <c r="D6" s="372" t="s">
        <v>169</v>
      </c>
      <c r="E6" s="454" t="s">
        <v>161</v>
      </c>
      <c r="F6" s="479" t="s">
        <v>173</v>
      </c>
      <c r="G6" s="372"/>
      <c r="H6" s="372" t="s">
        <v>639</v>
      </c>
      <c r="I6" s="172" t="s">
        <v>654</v>
      </c>
      <c r="J6" s="309" t="s">
        <v>175</v>
      </c>
      <c r="K6" s="292" t="s">
        <v>233</v>
      </c>
      <c r="L6" s="454"/>
      <c r="M6" s="479" t="s">
        <v>170</v>
      </c>
      <c r="N6" s="495" t="s">
        <v>171</v>
      </c>
      <c r="O6" s="496"/>
      <c r="P6" s="454" t="s">
        <v>643</v>
      </c>
      <c r="Q6" s="199"/>
      <c r="R6" s="199"/>
      <c r="S6" s="173" t="s">
        <v>542</v>
      </c>
      <c r="T6" s="360" t="s">
        <v>543</v>
      </c>
      <c r="U6" s="497" t="s">
        <v>544</v>
      </c>
      <c r="V6" s="173" t="s">
        <v>545</v>
      </c>
      <c r="W6" s="258" t="s">
        <v>546</v>
      </c>
      <c r="X6" s="258" t="s">
        <v>547</v>
      </c>
      <c r="Y6" s="258" t="s">
        <v>548</v>
      </c>
      <c r="Z6" s="258" t="s">
        <v>549</v>
      </c>
      <c r="AA6" s="498" t="s">
        <v>550</v>
      </c>
      <c r="AB6" s="499" t="s">
        <v>441</v>
      </c>
    </row>
    <row r="7" spans="1:28" ht="25.5" customHeight="1" x14ac:dyDescent="0.2">
      <c r="A7" s="185"/>
      <c r="B7" s="214"/>
      <c r="C7" s="308"/>
      <c r="D7" s="372"/>
      <c r="E7" s="500"/>
      <c r="F7" s="360" t="s">
        <v>174</v>
      </c>
      <c r="G7" s="360"/>
      <c r="H7" s="360"/>
      <c r="I7" s="173" t="s">
        <v>655</v>
      </c>
      <c r="J7" s="309"/>
      <c r="K7" s="416"/>
      <c r="L7" s="173"/>
      <c r="M7" s="360"/>
      <c r="N7" s="360" t="s">
        <v>172</v>
      </c>
      <c r="O7" s="501" t="s">
        <v>170</v>
      </c>
      <c r="P7" s="454" t="s">
        <v>644</v>
      </c>
      <c r="Q7" s="199"/>
      <c r="R7" s="199"/>
      <c r="S7" s="502" t="s">
        <v>162</v>
      </c>
      <c r="T7" s="374" t="s">
        <v>162</v>
      </c>
      <c r="U7" s="503" t="s">
        <v>162</v>
      </c>
      <c r="V7" s="373" t="s">
        <v>162</v>
      </c>
      <c r="W7" s="504" t="s">
        <v>162</v>
      </c>
      <c r="X7" s="504" t="s">
        <v>162</v>
      </c>
      <c r="Y7" s="504" t="s">
        <v>162</v>
      </c>
      <c r="Z7" s="504" t="s">
        <v>162</v>
      </c>
      <c r="AA7" s="313" t="s">
        <v>440</v>
      </c>
      <c r="AB7" s="294"/>
    </row>
    <row r="8" spans="1:28" s="234" customFormat="1" ht="25.5" customHeight="1" x14ac:dyDescent="0.2">
      <c r="A8" s="225"/>
      <c r="B8" s="226"/>
      <c r="C8" s="231" t="s">
        <v>340</v>
      </c>
      <c r="D8" s="232" t="s">
        <v>341</v>
      </c>
      <c r="E8" s="229" t="s">
        <v>342</v>
      </c>
      <c r="F8" s="232" t="s">
        <v>343</v>
      </c>
      <c r="G8" s="232" t="s">
        <v>344</v>
      </c>
      <c r="H8" s="232" t="s">
        <v>641</v>
      </c>
      <c r="I8" s="232" t="s">
        <v>656</v>
      </c>
      <c r="J8" s="319" t="s">
        <v>345</v>
      </c>
      <c r="K8" s="320" t="s">
        <v>657</v>
      </c>
      <c r="L8" s="229" t="s">
        <v>658</v>
      </c>
      <c r="M8" s="232" t="s">
        <v>659</v>
      </c>
      <c r="N8" s="232" t="s">
        <v>660</v>
      </c>
      <c r="O8" s="505" t="s">
        <v>661</v>
      </c>
      <c r="P8" s="318" t="s">
        <v>662</v>
      </c>
      <c r="Q8" s="315" t="s">
        <v>645</v>
      </c>
      <c r="R8" s="315" t="s">
        <v>663</v>
      </c>
      <c r="S8" s="376" t="s">
        <v>346</v>
      </c>
      <c r="T8" s="232" t="s">
        <v>347</v>
      </c>
      <c r="U8" s="505" t="s">
        <v>348</v>
      </c>
      <c r="V8" s="376" t="s">
        <v>349</v>
      </c>
      <c r="W8" s="506" t="s">
        <v>350</v>
      </c>
      <c r="X8" s="506" t="s">
        <v>351</v>
      </c>
      <c r="Y8" s="316" t="s">
        <v>352</v>
      </c>
      <c r="Z8" s="506" t="s">
        <v>353</v>
      </c>
      <c r="AA8" s="506" t="s">
        <v>354</v>
      </c>
      <c r="AB8" s="507" t="s">
        <v>355</v>
      </c>
    </row>
    <row r="9" spans="1:28" ht="25.5" customHeight="1" x14ac:dyDescent="0.2">
      <c r="A9" s="235">
        <v>1</v>
      </c>
      <c r="B9" s="236" t="s">
        <v>28</v>
      </c>
      <c r="C9" s="154">
        <v>3734</v>
      </c>
      <c r="D9" s="155">
        <v>23</v>
      </c>
      <c r="E9" s="155">
        <v>29967711</v>
      </c>
      <c r="F9" s="155">
        <v>9593584</v>
      </c>
      <c r="G9" s="155">
        <v>6819703</v>
      </c>
      <c r="H9" s="164">
        <v>492</v>
      </c>
      <c r="I9" s="164">
        <v>0</v>
      </c>
      <c r="J9" s="155">
        <v>88750</v>
      </c>
      <c r="K9" s="155">
        <v>0</v>
      </c>
      <c r="L9" s="166">
        <v>6730461</v>
      </c>
      <c r="M9" s="155">
        <v>1814014</v>
      </c>
      <c r="N9" s="155">
        <v>1334922</v>
      </c>
      <c r="O9" s="508">
        <v>346801</v>
      </c>
      <c r="P9" s="338">
        <v>2</v>
      </c>
      <c r="Q9" s="509">
        <v>2</v>
      </c>
      <c r="R9" s="509">
        <v>700</v>
      </c>
      <c r="S9" s="166">
        <v>487128</v>
      </c>
      <c r="T9" s="155">
        <v>85083</v>
      </c>
      <c r="U9" s="155">
        <v>426789</v>
      </c>
      <c r="V9" s="155">
        <v>44508</v>
      </c>
      <c r="W9" s="155">
        <v>145763</v>
      </c>
      <c r="X9" s="155">
        <v>43329</v>
      </c>
      <c r="Y9" s="155">
        <v>330062</v>
      </c>
      <c r="Z9" s="155">
        <v>18108</v>
      </c>
      <c r="AA9" s="155">
        <v>648159</v>
      </c>
      <c r="AB9" s="156">
        <v>2228929</v>
      </c>
    </row>
    <row r="10" spans="1:28" ht="25.5" customHeight="1" x14ac:dyDescent="0.2">
      <c r="A10" s="237">
        <v>2</v>
      </c>
      <c r="B10" s="238" t="s">
        <v>29</v>
      </c>
      <c r="C10" s="157">
        <v>1026</v>
      </c>
      <c r="D10" s="158">
        <v>5</v>
      </c>
      <c r="E10" s="158">
        <v>2900571</v>
      </c>
      <c r="F10" s="158">
        <v>229568</v>
      </c>
      <c r="G10" s="158">
        <v>737692</v>
      </c>
      <c r="H10" s="158">
        <v>94</v>
      </c>
      <c r="I10" s="158">
        <v>0</v>
      </c>
      <c r="J10" s="158">
        <v>4354</v>
      </c>
      <c r="K10" s="158">
        <v>0</v>
      </c>
      <c r="L10" s="58">
        <v>733244</v>
      </c>
      <c r="M10" s="158">
        <v>132560</v>
      </c>
      <c r="N10" s="158">
        <v>145439</v>
      </c>
      <c r="O10" s="510">
        <v>26293</v>
      </c>
      <c r="P10" s="330">
        <v>0</v>
      </c>
      <c r="Q10" s="511">
        <v>0</v>
      </c>
      <c r="R10" s="511">
        <v>0</v>
      </c>
      <c r="S10" s="58">
        <v>84654</v>
      </c>
      <c r="T10" s="158">
        <v>27300</v>
      </c>
      <c r="U10" s="158">
        <v>64014</v>
      </c>
      <c r="V10" s="158">
        <v>7590</v>
      </c>
      <c r="W10" s="158">
        <v>22672</v>
      </c>
      <c r="X10" s="158">
        <v>14267</v>
      </c>
      <c r="Y10" s="158">
        <v>90721</v>
      </c>
      <c r="Z10" s="158">
        <v>4200</v>
      </c>
      <c r="AA10" s="158">
        <v>192733</v>
      </c>
      <c r="AB10" s="159">
        <v>508151</v>
      </c>
    </row>
    <row r="11" spans="1:28" ht="25.5" customHeight="1" x14ac:dyDescent="0.2">
      <c r="A11" s="237">
        <v>3</v>
      </c>
      <c r="B11" s="238" t="s">
        <v>30</v>
      </c>
      <c r="C11" s="157">
        <v>997</v>
      </c>
      <c r="D11" s="158">
        <v>1</v>
      </c>
      <c r="E11" s="158">
        <v>2364007</v>
      </c>
      <c r="F11" s="158">
        <v>2735</v>
      </c>
      <c r="G11" s="158">
        <v>1124825</v>
      </c>
      <c r="H11" s="158">
        <v>22</v>
      </c>
      <c r="I11" s="158">
        <v>0</v>
      </c>
      <c r="J11" s="158">
        <v>63884</v>
      </c>
      <c r="K11" s="158">
        <v>0</v>
      </c>
      <c r="L11" s="58">
        <v>1060919</v>
      </c>
      <c r="M11" s="158">
        <v>116119</v>
      </c>
      <c r="N11" s="158">
        <v>210431</v>
      </c>
      <c r="O11" s="510">
        <v>23032</v>
      </c>
      <c r="P11" s="330">
        <v>0</v>
      </c>
      <c r="Q11" s="511">
        <v>0</v>
      </c>
      <c r="R11" s="511">
        <v>0</v>
      </c>
      <c r="S11" s="58">
        <v>93600</v>
      </c>
      <c r="T11" s="158">
        <v>19950</v>
      </c>
      <c r="U11" s="158">
        <v>63455</v>
      </c>
      <c r="V11" s="158">
        <v>15600</v>
      </c>
      <c r="W11" s="158">
        <v>21103</v>
      </c>
      <c r="X11" s="158">
        <v>10242</v>
      </c>
      <c r="Y11" s="158">
        <v>83498</v>
      </c>
      <c r="Z11" s="158">
        <v>4230</v>
      </c>
      <c r="AA11" s="158">
        <v>172020</v>
      </c>
      <c r="AB11" s="159">
        <v>483698</v>
      </c>
    </row>
    <row r="12" spans="1:28" ht="25.5" customHeight="1" x14ac:dyDescent="0.2">
      <c r="A12" s="237">
        <v>4</v>
      </c>
      <c r="B12" s="238" t="s">
        <v>31</v>
      </c>
      <c r="C12" s="157">
        <v>806</v>
      </c>
      <c r="D12" s="158">
        <v>4</v>
      </c>
      <c r="E12" s="158">
        <v>3623269</v>
      </c>
      <c r="F12" s="158">
        <v>214896</v>
      </c>
      <c r="G12" s="158">
        <v>1076865</v>
      </c>
      <c r="H12" s="158">
        <v>159</v>
      </c>
      <c r="I12" s="158">
        <v>0</v>
      </c>
      <c r="J12" s="158">
        <v>745</v>
      </c>
      <c r="K12" s="158">
        <v>0</v>
      </c>
      <c r="L12" s="58">
        <v>1075961</v>
      </c>
      <c r="M12" s="158">
        <v>157060</v>
      </c>
      <c r="N12" s="158">
        <v>213414</v>
      </c>
      <c r="O12" s="510">
        <v>31152</v>
      </c>
      <c r="P12" s="330">
        <v>1</v>
      </c>
      <c r="Q12" s="511">
        <v>1</v>
      </c>
      <c r="R12" s="511">
        <v>1000</v>
      </c>
      <c r="S12" s="58">
        <v>93000</v>
      </c>
      <c r="T12" s="158">
        <v>23904</v>
      </c>
      <c r="U12" s="158">
        <v>91283</v>
      </c>
      <c r="V12" s="158">
        <v>11400</v>
      </c>
      <c r="W12" s="158">
        <v>35144</v>
      </c>
      <c r="X12" s="158">
        <v>11259</v>
      </c>
      <c r="Y12" s="158">
        <v>87603</v>
      </c>
      <c r="Z12" s="158">
        <v>4086</v>
      </c>
      <c r="AA12" s="158">
        <v>142409</v>
      </c>
      <c r="AB12" s="159">
        <v>500088</v>
      </c>
    </row>
    <row r="13" spans="1:28" ht="25.5" customHeight="1" x14ac:dyDescent="0.2">
      <c r="A13" s="237">
        <v>5</v>
      </c>
      <c r="B13" s="238" t="s">
        <v>32</v>
      </c>
      <c r="C13" s="157">
        <v>653</v>
      </c>
      <c r="D13" s="158">
        <v>3</v>
      </c>
      <c r="E13" s="158">
        <v>3526765</v>
      </c>
      <c r="F13" s="158">
        <v>87466</v>
      </c>
      <c r="G13" s="158">
        <v>880764</v>
      </c>
      <c r="H13" s="158">
        <v>46</v>
      </c>
      <c r="I13" s="158">
        <v>0</v>
      </c>
      <c r="J13" s="158">
        <v>3141</v>
      </c>
      <c r="K13" s="158">
        <v>0</v>
      </c>
      <c r="L13" s="58">
        <v>877577</v>
      </c>
      <c r="M13" s="158">
        <v>160046</v>
      </c>
      <c r="N13" s="158">
        <v>174065</v>
      </c>
      <c r="O13" s="510">
        <v>31744</v>
      </c>
      <c r="P13" s="330">
        <v>0</v>
      </c>
      <c r="Q13" s="511">
        <v>0</v>
      </c>
      <c r="R13" s="511">
        <v>0</v>
      </c>
      <c r="S13" s="58">
        <v>63000</v>
      </c>
      <c r="T13" s="158">
        <v>18900</v>
      </c>
      <c r="U13" s="158">
        <v>46462</v>
      </c>
      <c r="V13" s="158">
        <v>8400</v>
      </c>
      <c r="W13" s="158">
        <v>16796</v>
      </c>
      <c r="X13" s="158">
        <v>6945</v>
      </c>
      <c r="Y13" s="158">
        <v>65881</v>
      </c>
      <c r="Z13" s="158">
        <v>2694</v>
      </c>
      <c r="AA13" s="158">
        <v>125060</v>
      </c>
      <c r="AB13" s="159">
        <v>354138</v>
      </c>
    </row>
    <row r="14" spans="1:28" ht="25.5" customHeight="1" x14ac:dyDescent="0.2">
      <c r="A14" s="237">
        <v>6</v>
      </c>
      <c r="B14" s="238" t="s">
        <v>33</v>
      </c>
      <c r="C14" s="157">
        <v>518</v>
      </c>
      <c r="D14" s="158">
        <v>4</v>
      </c>
      <c r="E14" s="158">
        <v>3326076</v>
      </c>
      <c r="F14" s="158">
        <v>355759</v>
      </c>
      <c r="G14" s="158">
        <v>472158</v>
      </c>
      <c r="H14" s="158">
        <v>14</v>
      </c>
      <c r="I14" s="158">
        <v>0</v>
      </c>
      <c r="J14" s="158">
        <v>317</v>
      </c>
      <c r="K14" s="158">
        <v>0</v>
      </c>
      <c r="L14" s="58">
        <v>471827</v>
      </c>
      <c r="M14" s="158">
        <v>80743</v>
      </c>
      <c r="N14" s="158">
        <v>93627</v>
      </c>
      <c r="O14" s="510">
        <v>16015</v>
      </c>
      <c r="P14" s="330">
        <v>0</v>
      </c>
      <c r="Q14" s="511">
        <v>0</v>
      </c>
      <c r="R14" s="511">
        <v>0</v>
      </c>
      <c r="S14" s="58">
        <v>45000</v>
      </c>
      <c r="T14" s="158">
        <v>16800</v>
      </c>
      <c r="U14" s="158">
        <v>43022</v>
      </c>
      <c r="V14" s="158">
        <v>7440</v>
      </c>
      <c r="W14" s="158">
        <v>12540</v>
      </c>
      <c r="X14" s="158">
        <v>6030</v>
      </c>
      <c r="Y14" s="158">
        <v>46301</v>
      </c>
      <c r="Z14" s="158">
        <v>2844</v>
      </c>
      <c r="AA14" s="158">
        <v>100641</v>
      </c>
      <c r="AB14" s="159">
        <v>280618</v>
      </c>
    </row>
    <row r="15" spans="1:28" ht="25.5" customHeight="1" x14ac:dyDescent="0.2">
      <c r="A15" s="237">
        <v>7</v>
      </c>
      <c r="B15" s="238" t="s">
        <v>34</v>
      </c>
      <c r="C15" s="157">
        <v>1071</v>
      </c>
      <c r="D15" s="158">
        <v>10</v>
      </c>
      <c r="E15" s="158">
        <v>6002214</v>
      </c>
      <c r="F15" s="158">
        <v>612535</v>
      </c>
      <c r="G15" s="158">
        <v>2890518</v>
      </c>
      <c r="H15" s="158">
        <v>0</v>
      </c>
      <c r="I15" s="158">
        <v>0</v>
      </c>
      <c r="J15" s="158">
        <v>103129</v>
      </c>
      <c r="K15" s="158">
        <v>0</v>
      </c>
      <c r="L15" s="58">
        <v>2787389</v>
      </c>
      <c r="M15" s="158">
        <v>1433310</v>
      </c>
      <c r="N15" s="158">
        <v>552594</v>
      </c>
      <c r="O15" s="510">
        <v>284065</v>
      </c>
      <c r="P15" s="330">
        <v>0</v>
      </c>
      <c r="Q15" s="511">
        <v>0</v>
      </c>
      <c r="R15" s="511">
        <v>0</v>
      </c>
      <c r="S15" s="58">
        <v>184608</v>
      </c>
      <c r="T15" s="158">
        <v>52746</v>
      </c>
      <c r="U15" s="158">
        <v>128808</v>
      </c>
      <c r="V15" s="158">
        <v>15152</v>
      </c>
      <c r="W15" s="158">
        <v>49162</v>
      </c>
      <c r="X15" s="158">
        <v>15396</v>
      </c>
      <c r="Y15" s="158">
        <v>111726</v>
      </c>
      <c r="Z15" s="158">
        <v>6192</v>
      </c>
      <c r="AA15" s="158">
        <v>175260</v>
      </c>
      <c r="AB15" s="159">
        <v>739050</v>
      </c>
    </row>
    <row r="16" spans="1:28" ht="25.5" customHeight="1" x14ac:dyDescent="0.2">
      <c r="A16" s="237">
        <v>8</v>
      </c>
      <c r="B16" s="238" t="s">
        <v>35</v>
      </c>
      <c r="C16" s="157">
        <v>453</v>
      </c>
      <c r="D16" s="158">
        <v>3</v>
      </c>
      <c r="E16" s="158">
        <v>1653437</v>
      </c>
      <c r="F16" s="158">
        <v>132318</v>
      </c>
      <c r="G16" s="158">
        <v>717948</v>
      </c>
      <c r="H16" s="158">
        <v>94</v>
      </c>
      <c r="I16" s="158">
        <v>0</v>
      </c>
      <c r="J16" s="158">
        <v>12856</v>
      </c>
      <c r="K16" s="158">
        <v>0</v>
      </c>
      <c r="L16" s="58">
        <v>704998</v>
      </c>
      <c r="M16" s="158">
        <v>104200</v>
      </c>
      <c r="N16" s="158">
        <v>139835</v>
      </c>
      <c r="O16" s="510">
        <v>20668</v>
      </c>
      <c r="P16" s="330">
        <v>0</v>
      </c>
      <c r="Q16" s="511">
        <v>0</v>
      </c>
      <c r="R16" s="511">
        <v>0</v>
      </c>
      <c r="S16" s="58">
        <v>84600</v>
      </c>
      <c r="T16" s="158">
        <v>19950</v>
      </c>
      <c r="U16" s="158">
        <v>49826</v>
      </c>
      <c r="V16" s="158">
        <v>9606</v>
      </c>
      <c r="W16" s="158">
        <v>12578</v>
      </c>
      <c r="X16" s="158">
        <v>3846</v>
      </c>
      <c r="Y16" s="158">
        <v>42268</v>
      </c>
      <c r="Z16" s="158">
        <v>3144</v>
      </c>
      <c r="AA16" s="158">
        <v>78239</v>
      </c>
      <c r="AB16" s="159">
        <v>304057</v>
      </c>
    </row>
    <row r="17" spans="1:28" ht="25.5" customHeight="1" x14ac:dyDescent="0.2">
      <c r="A17" s="237">
        <v>9</v>
      </c>
      <c r="B17" s="238" t="s">
        <v>36</v>
      </c>
      <c r="C17" s="157">
        <v>365</v>
      </c>
      <c r="D17" s="158">
        <v>7</v>
      </c>
      <c r="E17" s="158">
        <v>7205180</v>
      </c>
      <c r="F17" s="158">
        <v>4771204</v>
      </c>
      <c r="G17" s="158">
        <v>789603</v>
      </c>
      <c r="H17" s="158">
        <v>3</v>
      </c>
      <c r="I17" s="158">
        <v>0</v>
      </c>
      <c r="J17" s="158">
        <v>19833</v>
      </c>
      <c r="K17" s="158">
        <v>0</v>
      </c>
      <c r="L17" s="58">
        <v>769767</v>
      </c>
      <c r="M17" s="158">
        <v>413903</v>
      </c>
      <c r="N17" s="158">
        <v>152681</v>
      </c>
      <c r="O17" s="510">
        <v>82096</v>
      </c>
      <c r="P17" s="330">
        <v>0</v>
      </c>
      <c r="Q17" s="511">
        <v>0</v>
      </c>
      <c r="R17" s="511">
        <v>0</v>
      </c>
      <c r="S17" s="58">
        <v>58200</v>
      </c>
      <c r="T17" s="158">
        <v>16140</v>
      </c>
      <c r="U17" s="158">
        <v>45256</v>
      </c>
      <c r="V17" s="158">
        <v>7392</v>
      </c>
      <c r="W17" s="158">
        <v>11083</v>
      </c>
      <c r="X17" s="158">
        <v>5457</v>
      </c>
      <c r="Y17" s="158">
        <v>41283</v>
      </c>
      <c r="Z17" s="158">
        <v>1728</v>
      </c>
      <c r="AA17" s="158">
        <v>68938</v>
      </c>
      <c r="AB17" s="159">
        <v>255477</v>
      </c>
    </row>
    <row r="18" spans="1:28" ht="25.5" customHeight="1" x14ac:dyDescent="0.2">
      <c r="A18" s="237">
        <v>10</v>
      </c>
      <c r="B18" s="238" t="s">
        <v>184</v>
      </c>
      <c r="C18" s="157">
        <v>170</v>
      </c>
      <c r="D18" s="158">
        <v>0</v>
      </c>
      <c r="E18" s="158">
        <v>1037581</v>
      </c>
      <c r="F18" s="158">
        <v>0</v>
      </c>
      <c r="G18" s="158">
        <v>173449</v>
      </c>
      <c r="H18" s="158">
        <v>69</v>
      </c>
      <c r="I18" s="158">
        <v>0</v>
      </c>
      <c r="J18" s="158">
        <v>134</v>
      </c>
      <c r="K18" s="158">
        <v>0</v>
      </c>
      <c r="L18" s="58">
        <v>173246</v>
      </c>
      <c r="M18" s="158">
        <v>18693</v>
      </c>
      <c r="N18" s="158">
        <v>34363</v>
      </c>
      <c r="O18" s="510">
        <v>3708</v>
      </c>
      <c r="P18" s="330">
        <v>0</v>
      </c>
      <c r="Q18" s="511">
        <v>0</v>
      </c>
      <c r="R18" s="511">
        <v>0</v>
      </c>
      <c r="S18" s="58">
        <v>21600</v>
      </c>
      <c r="T18" s="158">
        <v>4200</v>
      </c>
      <c r="U18" s="158">
        <v>24846</v>
      </c>
      <c r="V18" s="158">
        <v>1200</v>
      </c>
      <c r="W18" s="158">
        <v>6930</v>
      </c>
      <c r="X18" s="158">
        <v>2295</v>
      </c>
      <c r="Y18" s="158">
        <v>19893</v>
      </c>
      <c r="Z18" s="158">
        <v>906</v>
      </c>
      <c r="AA18" s="158">
        <v>31687</v>
      </c>
      <c r="AB18" s="159">
        <v>113557</v>
      </c>
    </row>
    <row r="19" spans="1:28" ht="25.5" customHeight="1" x14ac:dyDescent="0.2">
      <c r="A19" s="237">
        <v>11</v>
      </c>
      <c r="B19" s="238" t="s">
        <v>176</v>
      </c>
      <c r="C19" s="157">
        <v>690</v>
      </c>
      <c r="D19" s="158">
        <v>3</v>
      </c>
      <c r="E19" s="158">
        <v>1871487</v>
      </c>
      <c r="F19" s="158">
        <v>48382</v>
      </c>
      <c r="G19" s="158">
        <v>1314447</v>
      </c>
      <c r="H19" s="158">
        <v>145</v>
      </c>
      <c r="I19" s="158">
        <v>0</v>
      </c>
      <c r="J19" s="158">
        <v>249</v>
      </c>
      <c r="K19" s="158">
        <v>0</v>
      </c>
      <c r="L19" s="58">
        <v>1314053</v>
      </c>
      <c r="M19" s="158">
        <v>85835</v>
      </c>
      <c r="N19" s="158">
        <v>260651</v>
      </c>
      <c r="O19" s="510">
        <v>17025</v>
      </c>
      <c r="P19" s="330">
        <v>0</v>
      </c>
      <c r="Q19" s="511">
        <v>0</v>
      </c>
      <c r="R19" s="511">
        <v>0</v>
      </c>
      <c r="S19" s="58">
        <v>88331</v>
      </c>
      <c r="T19" s="158">
        <v>14700</v>
      </c>
      <c r="U19" s="158">
        <v>87301</v>
      </c>
      <c r="V19" s="158">
        <v>10214</v>
      </c>
      <c r="W19" s="158">
        <v>25453</v>
      </c>
      <c r="X19" s="158">
        <v>8676</v>
      </c>
      <c r="Y19" s="158">
        <v>84396</v>
      </c>
      <c r="Z19" s="158">
        <v>3630</v>
      </c>
      <c r="AA19" s="158">
        <v>132482</v>
      </c>
      <c r="AB19" s="159">
        <v>455183</v>
      </c>
    </row>
    <row r="20" spans="1:28" ht="25.5" customHeight="1" x14ac:dyDescent="0.2">
      <c r="A20" s="239">
        <v>12</v>
      </c>
      <c r="B20" s="240" t="s">
        <v>177</v>
      </c>
      <c r="C20" s="157">
        <v>213</v>
      </c>
      <c r="D20" s="158">
        <v>0</v>
      </c>
      <c r="E20" s="158">
        <v>1102246</v>
      </c>
      <c r="F20" s="158">
        <v>0</v>
      </c>
      <c r="G20" s="158">
        <v>341725</v>
      </c>
      <c r="H20" s="158">
        <v>42</v>
      </c>
      <c r="I20" s="158">
        <v>0</v>
      </c>
      <c r="J20" s="158">
        <v>2362</v>
      </c>
      <c r="K20" s="158">
        <v>0</v>
      </c>
      <c r="L20" s="58">
        <v>339321</v>
      </c>
      <c r="M20" s="158">
        <v>73675</v>
      </c>
      <c r="N20" s="158">
        <v>67304</v>
      </c>
      <c r="O20" s="510">
        <v>14613</v>
      </c>
      <c r="P20" s="330">
        <v>0</v>
      </c>
      <c r="Q20" s="511">
        <v>0</v>
      </c>
      <c r="R20" s="511">
        <v>0</v>
      </c>
      <c r="S20" s="58">
        <v>41400</v>
      </c>
      <c r="T20" s="158">
        <v>9450</v>
      </c>
      <c r="U20" s="158">
        <v>29629</v>
      </c>
      <c r="V20" s="158">
        <v>4944</v>
      </c>
      <c r="W20" s="158">
        <v>8066</v>
      </c>
      <c r="X20" s="158">
        <v>2880</v>
      </c>
      <c r="Y20" s="158">
        <v>24833</v>
      </c>
      <c r="Z20" s="158">
        <v>1656</v>
      </c>
      <c r="AA20" s="158">
        <v>37647</v>
      </c>
      <c r="AB20" s="159">
        <v>160505</v>
      </c>
    </row>
    <row r="21" spans="1:28" ht="25.5" customHeight="1" x14ac:dyDescent="0.2">
      <c r="A21" s="467">
        <v>13</v>
      </c>
      <c r="B21" s="244" t="s">
        <v>200</v>
      </c>
      <c r="C21" s="157">
        <v>144</v>
      </c>
      <c r="D21" s="158">
        <v>1</v>
      </c>
      <c r="E21" s="158">
        <v>463258</v>
      </c>
      <c r="F21" s="158">
        <v>10457</v>
      </c>
      <c r="G21" s="158">
        <v>118218</v>
      </c>
      <c r="H21" s="158">
        <v>1</v>
      </c>
      <c r="I21" s="158">
        <v>0</v>
      </c>
      <c r="J21" s="158">
        <v>5310</v>
      </c>
      <c r="K21" s="158">
        <v>0</v>
      </c>
      <c r="L21" s="58">
        <v>112907</v>
      </c>
      <c r="M21" s="158">
        <v>7031</v>
      </c>
      <c r="N21" s="158">
        <v>22395</v>
      </c>
      <c r="O21" s="510">
        <v>1395</v>
      </c>
      <c r="P21" s="330">
        <v>0</v>
      </c>
      <c r="Q21" s="511">
        <v>0</v>
      </c>
      <c r="R21" s="511">
        <v>0</v>
      </c>
      <c r="S21" s="58">
        <v>28308</v>
      </c>
      <c r="T21" s="158">
        <v>4200</v>
      </c>
      <c r="U21" s="158">
        <v>8282</v>
      </c>
      <c r="V21" s="158">
        <v>2280</v>
      </c>
      <c r="W21" s="158">
        <v>3072</v>
      </c>
      <c r="X21" s="158">
        <v>1980</v>
      </c>
      <c r="Y21" s="158">
        <v>16661</v>
      </c>
      <c r="Z21" s="158">
        <v>425</v>
      </c>
      <c r="AA21" s="158">
        <v>27758</v>
      </c>
      <c r="AB21" s="159">
        <v>92966</v>
      </c>
    </row>
    <row r="22" spans="1:28" ht="25.5" customHeight="1" x14ac:dyDescent="0.2">
      <c r="A22" s="423">
        <v>14</v>
      </c>
      <c r="B22" s="424" t="s">
        <v>201</v>
      </c>
      <c r="C22" s="160">
        <v>319</v>
      </c>
      <c r="D22" s="161">
        <v>2</v>
      </c>
      <c r="E22" s="161">
        <v>3515818</v>
      </c>
      <c r="F22" s="161">
        <v>79114</v>
      </c>
      <c r="G22" s="161">
        <v>392764</v>
      </c>
      <c r="H22" s="161">
        <v>136</v>
      </c>
      <c r="I22" s="161">
        <v>0</v>
      </c>
      <c r="J22" s="161">
        <v>3009</v>
      </c>
      <c r="K22" s="161">
        <v>0</v>
      </c>
      <c r="L22" s="59">
        <v>389619</v>
      </c>
      <c r="M22" s="161">
        <v>40106</v>
      </c>
      <c r="N22" s="161">
        <v>77280</v>
      </c>
      <c r="O22" s="512">
        <v>7955</v>
      </c>
      <c r="P22" s="336">
        <v>1</v>
      </c>
      <c r="Q22" s="513">
        <v>1</v>
      </c>
      <c r="R22" s="513">
        <v>1000</v>
      </c>
      <c r="S22" s="59">
        <v>42954</v>
      </c>
      <c r="T22" s="161">
        <v>13929</v>
      </c>
      <c r="U22" s="161">
        <v>27935</v>
      </c>
      <c r="V22" s="161">
        <v>4344</v>
      </c>
      <c r="W22" s="161">
        <v>11666</v>
      </c>
      <c r="X22" s="161">
        <v>2790</v>
      </c>
      <c r="Y22" s="161">
        <v>28335</v>
      </c>
      <c r="Z22" s="161">
        <v>1008</v>
      </c>
      <c r="AA22" s="161">
        <v>53537</v>
      </c>
      <c r="AB22" s="162">
        <v>186498</v>
      </c>
    </row>
    <row r="23" spans="1:28" ht="25.5" customHeight="1" x14ac:dyDescent="0.2">
      <c r="A23" s="185"/>
      <c r="B23" s="214" t="s">
        <v>288</v>
      </c>
      <c r="C23" s="106">
        <f>SUM(C9:C22)</f>
        <v>11159</v>
      </c>
      <c r="D23" s="32">
        <f>SUM(D9:D22)</f>
        <v>66</v>
      </c>
      <c r="E23" s="32">
        <f t="shared" ref="E23:AB23" si="0">SUM(E9:E22)</f>
        <v>68559620</v>
      </c>
      <c r="F23" s="32">
        <f t="shared" si="0"/>
        <v>16138018</v>
      </c>
      <c r="G23" s="32">
        <f t="shared" si="0"/>
        <v>17850679</v>
      </c>
      <c r="H23" s="32">
        <f>SUM(H9:H22)</f>
        <v>1317</v>
      </c>
      <c r="I23" s="32">
        <f>SUM(I9:I22)</f>
        <v>0</v>
      </c>
      <c r="J23" s="32">
        <f t="shared" si="0"/>
        <v>308073</v>
      </c>
      <c r="K23" s="32">
        <f t="shared" si="0"/>
        <v>0</v>
      </c>
      <c r="L23" s="60">
        <f t="shared" si="0"/>
        <v>17541289</v>
      </c>
      <c r="M23" s="32">
        <f t="shared" si="0"/>
        <v>4637295</v>
      </c>
      <c r="N23" s="32">
        <f t="shared" si="0"/>
        <v>3479001</v>
      </c>
      <c r="O23" s="149">
        <f t="shared" si="0"/>
        <v>906562</v>
      </c>
      <c r="P23" s="150">
        <f>SUM(P9:P22)</f>
        <v>4</v>
      </c>
      <c r="Q23" s="151">
        <f>SUM(Q9:Q22)</f>
        <v>4</v>
      </c>
      <c r="R23" s="151">
        <f>SUM(R9:R22)</f>
        <v>2700</v>
      </c>
      <c r="S23" s="60">
        <f t="shared" si="0"/>
        <v>1416383</v>
      </c>
      <c r="T23" s="32">
        <f t="shared" si="0"/>
        <v>327252</v>
      </c>
      <c r="U23" s="32">
        <f t="shared" si="0"/>
        <v>1136908</v>
      </c>
      <c r="V23" s="32">
        <f t="shared" si="0"/>
        <v>150070</v>
      </c>
      <c r="W23" s="32">
        <f t="shared" si="0"/>
        <v>382028</v>
      </c>
      <c r="X23" s="32">
        <f t="shared" si="0"/>
        <v>135392</v>
      </c>
      <c r="Y23" s="32">
        <f t="shared" si="0"/>
        <v>1073461</v>
      </c>
      <c r="Z23" s="32">
        <f t="shared" si="0"/>
        <v>54851</v>
      </c>
      <c r="AA23" s="32">
        <f t="shared" si="0"/>
        <v>1986570</v>
      </c>
      <c r="AB23" s="32">
        <f t="shared" si="0"/>
        <v>6662915</v>
      </c>
    </row>
    <row r="24" spans="1:28" ht="25.5" customHeight="1" x14ac:dyDescent="0.2">
      <c r="A24" s="235">
        <v>15</v>
      </c>
      <c r="B24" s="243" t="s">
        <v>180</v>
      </c>
      <c r="C24" s="163">
        <v>153</v>
      </c>
      <c r="D24" s="164">
        <v>2</v>
      </c>
      <c r="E24" s="164">
        <v>716529</v>
      </c>
      <c r="F24" s="164">
        <v>168795</v>
      </c>
      <c r="G24" s="164">
        <v>852005</v>
      </c>
      <c r="H24" s="164">
        <v>1</v>
      </c>
      <c r="I24" s="164">
        <v>0</v>
      </c>
      <c r="J24" s="164">
        <v>7</v>
      </c>
      <c r="K24" s="164">
        <v>0</v>
      </c>
      <c r="L24" s="61">
        <v>851997</v>
      </c>
      <c r="M24" s="164">
        <v>557464</v>
      </c>
      <c r="N24" s="164">
        <v>168991</v>
      </c>
      <c r="O24" s="514">
        <v>110571</v>
      </c>
      <c r="P24" s="338">
        <v>0</v>
      </c>
      <c r="Q24" s="515">
        <v>0</v>
      </c>
      <c r="R24" s="515">
        <v>0</v>
      </c>
      <c r="S24" s="61">
        <v>31623</v>
      </c>
      <c r="T24" s="164">
        <v>12600</v>
      </c>
      <c r="U24" s="164">
        <v>21156</v>
      </c>
      <c r="V24" s="164">
        <v>6180</v>
      </c>
      <c r="W24" s="164">
        <v>9375</v>
      </c>
      <c r="X24" s="164">
        <v>1902</v>
      </c>
      <c r="Y24" s="164">
        <v>23153</v>
      </c>
      <c r="Z24" s="164">
        <v>792</v>
      </c>
      <c r="AA24" s="164">
        <v>26928</v>
      </c>
      <c r="AB24" s="165">
        <v>133709</v>
      </c>
    </row>
    <row r="25" spans="1:28" ht="25.5" customHeight="1" x14ac:dyDescent="0.2">
      <c r="A25" s="237">
        <v>16</v>
      </c>
      <c r="B25" s="244" t="s">
        <v>38</v>
      </c>
      <c r="C25" s="157">
        <v>99</v>
      </c>
      <c r="D25" s="158">
        <v>0</v>
      </c>
      <c r="E25" s="158">
        <v>603568</v>
      </c>
      <c r="F25" s="158">
        <v>0</v>
      </c>
      <c r="G25" s="158">
        <v>84224</v>
      </c>
      <c r="H25" s="158">
        <v>4</v>
      </c>
      <c r="I25" s="158">
        <v>0</v>
      </c>
      <c r="J25" s="158">
        <v>0</v>
      </c>
      <c r="K25" s="158">
        <v>0</v>
      </c>
      <c r="L25" s="58">
        <v>84220</v>
      </c>
      <c r="M25" s="158">
        <v>12537</v>
      </c>
      <c r="N25" s="158">
        <v>16641</v>
      </c>
      <c r="O25" s="510">
        <v>2487</v>
      </c>
      <c r="P25" s="330">
        <v>0</v>
      </c>
      <c r="Q25" s="511">
        <v>0</v>
      </c>
      <c r="R25" s="511">
        <v>0</v>
      </c>
      <c r="S25" s="58">
        <v>16692</v>
      </c>
      <c r="T25" s="158">
        <v>4200</v>
      </c>
      <c r="U25" s="158">
        <v>6847</v>
      </c>
      <c r="V25" s="158">
        <v>0</v>
      </c>
      <c r="W25" s="158">
        <v>690</v>
      </c>
      <c r="X25" s="158">
        <v>990</v>
      </c>
      <c r="Y25" s="158">
        <v>8161</v>
      </c>
      <c r="Z25" s="158">
        <v>288</v>
      </c>
      <c r="AA25" s="158">
        <v>22865</v>
      </c>
      <c r="AB25" s="159">
        <v>60733</v>
      </c>
    </row>
    <row r="26" spans="1:28" ht="25.5" customHeight="1" x14ac:dyDescent="0.2">
      <c r="A26" s="237">
        <v>17</v>
      </c>
      <c r="B26" s="244" t="s">
        <v>39</v>
      </c>
      <c r="C26" s="157">
        <v>59</v>
      </c>
      <c r="D26" s="158">
        <v>0</v>
      </c>
      <c r="E26" s="158">
        <v>288676</v>
      </c>
      <c r="F26" s="158">
        <v>0</v>
      </c>
      <c r="G26" s="158">
        <v>38950</v>
      </c>
      <c r="H26" s="158">
        <v>4</v>
      </c>
      <c r="I26" s="158">
        <v>0</v>
      </c>
      <c r="J26" s="158">
        <v>549</v>
      </c>
      <c r="K26" s="158">
        <v>0</v>
      </c>
      <c r="L26" s="58">
        <v>38397</v>
      </c>
      <c r="M26" s="158">
        <v>5011</v>
      </c>
      <c r="N26" s="158">
        <v>7616</v>
      </c>
      <c r="O26" s="510">
        <v>994</v>
      </c>
      <c r="P26" s="330">
        <v>0</v>
      </c>
      <c r="Q26" s="511">
        <v>0</v>
      </c>
      <c r="R26" s="511">
        <v>0</v>
      </c>
      <c r="S26" s="58">
        <v>3000</v>
      </c>
      <c r="T26" s="158">
        <v>3500</v>
      </c>
      <c r="U26" s="158">
        <v>5637</v>
      </c>
      <c r="V26" s="158">
        <v>600</v>
      </c>
      <c r="W26" s="158">
        <v>1120</v>
      </c>
      <c r="X26" s="158">
        <v>225</v>
      </c>
      <c r="Y26" s="158">
        <v>5298</v>
      </c>
      <c r="Z26" s="158">
        <v>240</v>
      </c>
      <c r="AA26" s="158">
        <v>9842</v>
      </c>
      <c r="AB26" s="159">
        <v>29462</v>
      </c>
    </row>
    <row r="27" spans="1:28" ht="25.5" customHeight="1" x14ac:dyDescent="0.2">
      <c r="A27" s="237">
        <v>18</v>
      </c>
      <c r="B27" s="244" t="s">
        <v>40</v>
      </c>
      <c r="C27" s="157">
        <v>53</v>
      </c>
      <c r="D27" s="158">
        <v>1</v>
      </c>
      <c r="E27" s="158">
        <v>198551</v>
      </c>
      <c r="F27" s="158">
        <v>14138</v>
      </c>
      <c r="G27" s="158">
        <v>634431</v>
      </c>
      <c r="H27" s="158">
        <v>20</v>
      </c>
      <c r="I27" s="158">
        <v>0</v>
      </c>
      <c r="J27" s="158">
        <v>0</v>
      </c>
      <c r="K27" s="158">
        <v>0</v>
      </c>
      <c r="L27" s="58">
        <v>634411</v>
      </c>
      <c r="M27" s="158">
        <v>592002</v>
      </c>
      <c r="N27" s="158">
        <v>125834</v>
      </c>
      <c r="O27" s="510">
        <v>117422</v>
      </c>
      <c r="P27" s="330">
        <v>0</v>
      </c>
      <c r="Q27" s="511">
        <v>0</v>
      </c>
      <c r="R27" s="511">
        <v>0</v>
      </c>
      <c r="S27" s="58">
        <v>9000</v>
      </c>
      <c r="T27" s="158">
        <v>1750</v>
      </c>
      <c r="U27" s="158">
        <v>5330</v>
      </c>
      <c r="V27" s="158">
        <v>920</v>
      </c>
      <c r="W27" s="158">
        <v>640</v>
      </c>
      <c r="X27" s="158">
        <v>450</v>
      </c>
      <c r="Y27" s="158">
        <v>3976</v>
      </c>
      <c r="Z27" s="158">
        <v>0</v>
      </c>
      <c r="AA27" s="158">
        <v>9187</v>
      </c>
      <c r="AB27" s="159">
        <v>31253</v>
      </c>
    </row>
    <row r="28" spans="1:28" ht="25.5" customHeight="1" x14ac:dyDescent="0.2">
      <c r="A28" s="237">
        <v>19</v>
      </c>
      <c r="B28" s="244" t="s">
        <v>41</v>
      </c>
      <c r="C28" s="157">
        <v>81</v>
      </c>
      <c r="D28" s="158">
        <v>1</v>
      </c>
      <c r="E28" s="158">
        <v>1690863</v>
      </c>
      <c r="F28" s="158">
        <v>404587</v>
      </c>
      <c r="G28" s="158">
        <v>618384</v>
      </c>
      <c r="H28" s="158">
        <v>18</v>
      </c>
      <c r="I28" s="158">
        <v>0</v>
      </c>
      <c r="J28" s="158">
        <v>11853</v>
      </c>
      <c r="K28" s="158">
        <v>0</v>
      </c>
      <c r="L28" s="58">
        <v>606513</v>
      </c>
      <c r="M28" s="158">
        <v>276622</v>
      </c>
      <c r="N28" s="158">
        <v>122027</v>
      </c>
      <c r="O28" s="510">
        <v>54867</v>
      </c>
      <c r="P28" s="330">
        <v>0</v>
      </c>
      <c r="Q28" s="511">
        <v>0</v>
      </c>
      <c r="R28" s="511">
        <v>0</v>
      </c>
      <c r="S28" s="58">
        <v>19500</v>
      </c>
      <c r="T28" s="158">
        <v>9716</v>
      </c>
      <c r="U28" s="158">
        <v>19571</v>
      </c>
      <c r="V28" s="158">
        <v>1600</v>
      </c>
      <c r="W28" s="158">
        <v>2640</v>
      </c>
      <c r="X28" s="158">
        <v>1800</v>
      </c>
      <c r="Y28" s="158">
        <v>9565</v>
      </c>
      <c r="Z28" s="158">
        <v>360</v>
      </c>
      <c r="AA28" s="158">
        <v>11093</v>
      </c>
      <c r="AB28" s="159">
        <v>75845</v>
      </c>
    </row>
    <row r="29" spans="1:28" ht="25.5" customHeight="1" x14ac:dyDescent="0.2">
      <c r="A29" s="237">
        <v>20</v>
      </c>
      <c r="B29" s="244" t="s">
        <v>42</v>
      </c>
      <c r="C29" s="157">
        <v>240</v>
      </c>
      <c r="D29" s="158">
        <v>3</v>
      </c>
      <c r="E29" s="158">
        <v>1553387</v>
      </c>
      <c r="F29" s="158">
        <v>339939</v>
      </c>
      <c r="G29" s="158">
        <v>470831</v>
      </c>
      <c r="H29" s="158">
        <v>11</v>
      </c>
      <c r="I29" s="158">
        <v>0</v>
      </c>
      <c r="J29" s="158">
        <v>53</v>
      </c>
      <c r="K29" s="158">
        <v>0</v>
      </c>
      <c r="L29" s="58">
        <v>470767</v>
      </c>
      <c r="M29" s="158">
        <v>54219</v>
      </c>
      <c r="N29" s="158">
        <v>93375</v>
      </c>
      <c r="O29" s="510">
        <v>10754</v>
      </c>
      <c r="P29" s="330">
        <v>0</v>
      </c>
      <c r="Q29" s="511">
        <v>0</v>
      </c>
      <c r="R29" s="511">
        <v>0</v>
      </c>
      <c r="S29" s="58">
        <v>18000</v>
      </c>
      <c r="T29" s="158">
        <v>0</v>
      </c>
      <c r="U29" s="158">
        <v>21976</v>
      </c>
      <c r="V29" s="158">
        <v>4560</v>
      </c>
      <c r="W29" s="158">
        <v>6144</v>
      </c>
      <c r="X29" s="158">
        <v>1980</v>
      </c>
      <c r="Y29" s="158">
        <v>19417</v>
      </c>
      <c r="Z29" s="158">
        <v>630</v>
      </c>
      <c r="AA29" s="158">
        <v>43300</v>
      </c>
      <c r="AB29" s="159">
        <v>116007</v>
      </c>
    </row>
    <row r="30" spans="1:28" ht="25.5" customHeight="1" x14ac:dyDescent="0.2">
      <c r="A30" s="237">
        <v>21</v>
      </c>
      <c r="B30" s="244" t="s">
        <v>43</v>
      </c>
      <c r="C30" s="157">
        <v>95</v>
      </c>
      <c r="D30" s="158">
        <v>0</v>
      </c>
      <c r="E30" s="158">
        <v>133648</v>
      </c>
      <c r="F30" s="158">
        <v>0</v>
      </c>
      <c r="G30" s="158">
        <v>294314</v>
      </c>
      <c r="H30" s="158">
        <v>13</v>
      </c>
      <c r="I30" s="158">
        <v>51</v>
      </c>
      <c r="J30" s="158">
        <v>5722</v>
      </c>
      <c r="K30" s="158">
        <v>0</v>
      </c>
      <c r="L30" s="58">
        <v>288528</v>
      </c>
      <c r="M30" s="158">
        <v>1461</v>
      </c>
      <c r="N30" s="158">
        <v>57229</v>
      </c>
      <c r="O30" s="510">
        <v>290</v>
      </c>
      <c r="P30" s="330">
        <v>0</v>
      </c>
      <c r="Q30" s="511">
        <v>0</v>
      </c>
      <c r="R30" s="511">
        <v>0</v>
      </c>
      <c r="S30" s="58">
        <v>28800</v>
      </c>
      <c r="T30" s="158">
        <v>2580</v>
      </c>
      <c r="U30" s="158">
        <v>11849</v>
      </c>
      <c r="V30" s="158">
        <v>3120</v>
      </c>
      <c r="W30" s="158">
        <v>2304</v>
      </c>
      <c r="X30" s="158">
        <v>1200</v>
      </c>
      <c r="Y30" s="158">
        <v>10804</v>
      </c>
      <c r="Z30" s="158">
        <v>0</v>
      </c>
      <c r="AA30" s="158">
        <v>18590</v>
      </c>
      <c r="AB30" s="159">
        <v>79247</v>
      </c>
    </row>
    <row r="31" spans="1:28" ht="25.5" customHeight="1" x14ac:dyDescent="0.2">
      <c r="A31" s="237">
        <v>22</v>
      </c>
      <c r="B31" s="244" t="s">
        <v>44</v>
      </c>
      <c r="C31" s="157">
        <v>41</v>
      </c>
      <c r="D31" s="158">
        <v>0</v>
      </c>
      <c r="E31" s="158">
        <v>340608</v>
      </c>
      <c r="F31" s="158">
        <v>0</v>
      </c>
      <c r="G31" s="158">
        <v>31924</v>
      </c>
      <c r="H31" s="158">
        <v>0</v>
      </c>
      <c r="I31" s="158">
        <v>0</v>
      </c>
      <c r="J31" s="158">
        <v>0</v>
      </c>
      <c r="K31" s="158">
        <v>0</v>
      </c>
      <c r="L31" s="58">
        <v>31924</v>
      </c>
      <c r="M31" s="158">
        <v>3164</v>
      </c>
      <c r="N31" s="158">
        <v>6332</v>
      </c>
      <c r="O31" s="510">
        <v>628</v>
      </c>
      <c r="P31" s="330">
        <v>0</v>
      </c>
      <c r="Q31" s="511">
        <v>0</v>
      </c>
      <c r="R31" s="511">
        <v>0</v>
      </c>
      <c r="S31" s="58">
        <v>0</v>
      </c>
      <c r="T31" s="158">
        <v>2100</v>
      </c>
      <c r="U31" s="158">
        <v>5904</v>
      </c>
      <c r="V31" s="158">
        <v>720</v>
      </c>
      <c r="W31" s="158">
        <v>576</v>
      </c>
      <c r="X31" s="158">
        <v>1035</v>
      </c>
      <c r="Y31" s="158">
        <v>3622</v>
      </c>
      <c r="Z31" s="158">
        <v>288</v>
      </c>
      <c r="AA31" s="158">
        <v>9576</v>
      </c>
      <c r="AB31" s="159">
        <v>23821</v>
      </c>
    </row>
    <row r="32" spans="1:28" ht="25.5" customHeight="1" x14ac:dyDescent="0.2">
      <c r="A32" s="237">
        <v>23</v>
      </c>
      <c r="B32" s="244" t="s">
        <v>45</v>
      </c>
      <c r="C32" s="157">
        <v>127</v>
      </c>
      <c r="D32" s="158">
        <v>0</v>
      </c>
      <c r="E32" s="158">
        <v>1887652</v>
      </c>
      <c r="F32" s="158">
        <v>0</v>
      </c>
      <c r="G32" s="158">
        <v>201638</v>
      </c>
      <c r="H32" s="158">
        <v>2</v>
      </c>
      <c r="I32" s="158">
        <v>0</v>
      </c>
      <c r="J32" s="158">
        <v>1487</v>
      </c>
      <c r="K32" s="158">
        <v>0</v>
      </c>
      <c r="L32" s="58">
        <v>200149</v>
      </c>
      <c r="M32" s="158">
        <v>11999</v>
      </c>
      <c r="N32" s="158">
        <v>39696</v>
      </c>
      <c r="O32" s="510">
        <v>2380</v>
      </c>
      <c r="P32" s="330">
        <v>0</v>
      </c>
      <c r="Q32" s="511">
        <v>0</v>
      </c>
      <c r="R32" s="511">
        <v>0</v>
      </c>
      <c r="S32" s="58">
        <v>23400</v>
      </c>
      <c r="T32" s="158">
        <v>9450</v>
      </c>
      <c r="U32" s="158">
        <v>12546</v>
      </c>
      <c r="V32" s="158">
        <v>480</v>
      </c>
      <c r="W32" s="158">
        <v>3596</v>
      </c>
      <c r="X32" s="158">
        <v>1350</v>
      </c>
      <c r="Y32" s="158">
        <v>9061</v>
      </c>
      <c r="Z32" s="158">
        <v>360</v>
      </c>
      <c r="AA32" s="158">
        <v>22635</v>
      </c>
      <c r="AB32" s="159">
        <v>82878</v>
      </c>
    </row>
    <row r="33" spans="1:28" ht="25.5" customHeight="1" x14ac:dyDescent="0.2">
      <c r="A33" s="237">
        <v>24</v>
      </c>
      <c r="B33" s="244" t="s">
        <v>46</v>
      </c>
      <c r="C33" s="157">
        <v>185</v>
      </c>
      <c r="D33" s="158">
        <v>2</v>
      </c>
      <c r="E33" s="158">
        <v>331530</v>
      </c>
      <c r="F33" s="158">
        <v>11313</v>
      </c>
      <c r="G33" s="158">
        <v>140290</v>
      </c>
      <c r="H33" s="158">
        <v>0</v>
      </c>
      <c r="I33" s="158">
        <v>0</v>
      </c>
      <c r="J33" s="158">
        <v>9</v>
      </c>
      <c r="K33" s="158">
        <v>0</v>
      </c>
      <c r="L33" s="58">
        <v>140281</v>
      </c>
      <c r="M33" s="158">
        <v>35991</v>
      </c>
      <c r="N33" s="158">
        <v>27824</v>
      </c>
      <c r="O33" s="510">
        <v>7139</v>
      </c>
      <c r="P33" s="330">
        <v>0</v>
      </c>
      <c r="Q33" s="511">
        <v>0</v>
      </c>
      <c r="R33" s="511">
        <v>0</v>
      </c>
      <c r="S33" s="58">
        <v>15000</v>
      </c>
      <c r="T33" s="158">
        <v>7300</v>
      </c>
      <c r="U33" s="158">
        <v>24702</v>
      </c>
      <c r="V33" s="158">
        <v>2640</v>
      </c>
      <c r="W33" s="158">
        <v>11697</v>
      </c>
      <c r="X33" s="158">
        <v>2787</v>
      </c>
      <c r="Y33" s="158">
        <v>45078</v>
      </c>
      <c r="Z33" s="158">
        <v>1040</v>
      </c>
      <c r="AA33" s="158">
        <v>49608</v>
      </c>
      <c r="AB33" s="159">
        <v>159852</v>
      </c>
    </row>
    <row r="34" spans="1:28" ht="25.5" customHeight="1" x14ac:dyDescent="0.2">
      <c r="A34" s="239">
        <v>25</v>
      </c>
      <c r="B34" s="245" t="s">
        <v>202</v>
      </c>
      <c r="C34" s="160">
        <v>80</v>
      </c>
      <c r="D34" s="161">
        <v>0</v>
      </c>
      <c r="E34" s="161">
        <v>212910</v>
      </c>
      <c r="F34" s="161">
        <v>0</v>
      </c>
      <c r="G34" s="161">
        <v>134635</v>
      </c>
      <c r="H34" s="161">
        <v>21</v>
      </c>
      <c r="I34" s="161">
        <v>0</v>
      </c>
      <c r="J34" s="161">
        <v>0</v>
      </c>
      <c r="K34" s="161">
        <v>0</v>
      </c>
      <c r="L34" s="59">
        <v>134614</v>
      </c>
      <c r="M34" s="161">
        <v>6309</v>
      </c>
      <c r="N34" s="161">
        <v>26700</v>
      </c>
      <c r="O34" s="512">
        <v>1251</v>
      </c>
      <c r="P34" s="336">
        <v>0</v>
      </c>
      <c r="Q34" s="516">
        <v>0</v>
      </c>
      <c r="R34" s="516">
        <v>0</v>
      </c>
      <c r="S34" s="59">
        <v>3600</v>
      </c>
      <c r="T34" s="161">
        <v>4200</v>
      </c>
      <c r="U34" s="161">
        <v>5330</v>
      </c>
      <c r="V34" s="161">
        <v>480</v>
      </c>
      <c r="W34" s="161">
        <v>1980</v>
      </c>
      <c r="X34" s="161">
        <v>540</v>
      </c>
      <c r="Y34" s="161">
        <v>6510</v>
      </c>
      <c r="Z34" s="161">
        <v>726</v>
      </c>
      <c r="AA34" s="161">
        <v>14600</v>
      </c>
      <c r="AB34" s="162">
        <v>37966</v>
      </c>
    </row>
    <row r="35" spans="1:28" ht="25.5" customHeight="1" x14ac:dyDescent="0.2">
      <c r="A35" s="246"/>
      <c r="B35" s="247" t="s">
        <v>289</v>
      </c>
      <c r="C35" s="106">
        <f>SUM(C24:C34)</f>
        <v>1213</v>
      </c>
      <c r="D35" s="32">
        <f>SUM(D24:D34)</f>
        <v>9</v>
      </c>
      <c r="E35" s="32">
        <f t="shared" ref="E35:AB35" si="1">SUM(E24:E34)</f>
        <v>7957922</v>
      </c>
      <c r="F35" s="32">
        <f t="shared" si="1"/>
        <v>938772</v>
      </c>
      <c r="G35" s="32">
        <f t="shared" si="1"/>
        <v>3501626</v>
      </c>
      <c r="H35" s="32">
        <f>SUM(H24:H34)</f>
        <v>94</v>
      </c>
      <c r="I35" s="32">
        <f>SUM(I24:I34)</f>
        <v>51</v>
      </c>
      <c r="J35" s="32">
        <f t="shared" si="1"/>
        <v>19680</v>
      </c>
      <c r="K35" s="32">
        <f t="shared" si="1"/>
        <v>0</v>
      </c>
      <c r="L35" s="60">
        <f t="shared" si="1"/>
        <v>3481801</v>
      </c>
      <c r="M35" s="32">
        <f t="shared" si="1"/>
        <v>1556779</v>
      </c>
      <c r="N35" s="32">
        <f t="shared" si="1"/>
        <v>692265</v>
      </c>
      <c r="O35" s="149">
        <f t="shared" si="1"/>
        <v>308783</v>
      </c>
      <c r="P35" s="60">
        <f>SUM(P24:P34)</f>
        <v>0</v>
      </c>
      <c r="Q35" s="32">
        <f>SUM(Q24:Q34)</f>
        <v>0</v>
      </c>
      <c r="R35" s="32">
        <f>SUM(R24:R34)</f>
        <v>0</v>
      </c>
      <c r="S35" s="60">
        <f t="shared" si="1"/>
        <v>168615</v>
      </c>
      <c r="T35" s="32">
        <f t="shared" si="1"/>
        <v>57396</v>
      </c>
      <c r="U35" s="32">
        <f t="shared" si="1"/>
        <v>140848</v>
      </c>
      <c r="V35" s="32">
        <f t="shared" si="1"/>
        <v>21300</v>
      </c>
      <c r="W35" s="32">
        <f t="shared" si="1"/>
        <v>40762</v>
      </c>
      <c r="X35" s="32">
        <f t="shared" si="1"/>
        <v>14259</v>
      </c>
      <c r="Y35" s="32">
        <f t="shared" si="1"/>
        <v>144645</v>
      </c>
      <c r="Z35" s="32">
        <f t="shared" si="1"/>
        <v>4724</v>
      </c>
      <c r="AA35" s="32">
        <f t="shared" si="1"/>
        <v>238224</v>
      </c>
      <c r="AB35" s="32">
        <f t="shared" si="1"/>
        <v>830773</v>
      </c>
    </row>
    <row r="36" spans="1:28" ht="25.5" customHeight="1" thickBot="1" x14ac:dyDescent="0.2">
      <c r="A36" s="248"/>
      <c r="B36" s="249" t="s">
        <v>47</v>
      </c>
      <c r="C36" s="145">
        <f>SUM(C35,C23)</f>
        <v>12372</v>
      </c>
      <c r="D36" s="130">
        <f>SUM(D35,D23)</f>
        <v>75</v>
      </c>
      <c r="E36" s="130">
        <f t="shared" ref="E36:AB36" si="2">SUM(E35,E23)</f>
        <v>76517542</v>
      </c>
      <c r="F36" s="130">
        <f t="shared" si="2"/>
        <v>17076790</v>
      </c>
      <c r="G36" s="130">
        <f t="shared" si="2"/>
        <v>21352305</v>
      </c>
      <c r="H36" s="130">
        <f>SUM(H23,H35)</f>
        <v>1411</v>
      </c>
      <c r="I36" s="130">
        <f>SUM(I23,I35)</f>
        <v>51</v>
      </c>
      <c r="J36" s="130">
        <f t="shared" si="2"/>
        <v>327753</v>
      </c>
      <c r="K36" s="130">
        <f t="shared" si="2"/>
        <v>0</v>
      </c>
      <c r="L36" s="167">
        <f t="shared" si="2"/>
        <v>21023090</v>
      </c>
      <c r="M36" s="130">
        <f t="shared" si="2"/>
        <v>6194074</v>
      </c>
      <c r="N36" s="130">
        <f t="shared" si="2"/>
        <v>4171266</v>
      </c>
      <c r="O36" s="517">
        <f t="shared" si="2"/>
        <v>1215345</v>
      </c>
      <c r="P36" s="167">
        <f>SUM(P23,P35)</f>
        <v>4</v>
      </c>
      <c r="Q36" s="130">
        <f>SUM(Q23,Q35)</f>
        <v>4</v>
      </c>
      <c r="R36" s="130">
        <f>SUM(R23,R35)</f>
        <v>2700</v>
      </c>
      <c r="S36" s="167">
        <f t="shared" si="2"/>
        <v>1584998</v>
      </c>
      <c r="T36" s="130">
        <f t="shared" si="2"/>
        <v>384648</v>
      </c>
      <c r="U36" s="130">
        <f t="shared" si="2"/>
        <v>1277756</v>
      </c>
      <c r="V36" s="130">
        <f t="shared" si="2"/>
        <v>171370</v>
      </c>
      <c r="W36" s="130">
        <f t="shared" si="2"/>
        <v>422790</v>
      </c>
      <c r="X36" s="130">
        <f t="shared" si="2"/>
        <v>149651</v>
      </c>
      <c r="Y36" s="130">
        <f t="shared" si="2"/>
        <v>1218106</v>
      </c>
      <c r="Z36" s="130">
        <f t="shared" si="2"/>
        <v>59575</v>
      </c>
      <c r="AA36" s="130">
        <f t="shared" si="2"/>
        <v>2224794</v>
      </c>
      <c r="AB36" s="130">
        <f t="shared" si="2"/>
        <v>7493688</v>
      </c>
    </row>
    <row r="37" spans="1:28" ht="17.25" customHeight="1" x14ac:dyDescent="0.15"/>
    <row r="38" spans="1:28" ht="17.25" customHeight="1" x14ac:dyDescent="0.15">
      <c r="B38" s="250" t="s">
        <v>442</v>
      </c>
      <c r="C38" s="125">
        <f t="shared" ref="C38:AA38" si="3">SUM(C9:C22,C24:C34)</f>
        <v>12372</v>
      </c>
      <c r="D38" s="125">
        <f t="shared" si="3"/>
        <v>75</v>
      </c>
      <c r="E38" s="125">
        <f t="shared" si="3"/>
        <v>76517542</v>
      </c>
      <c r="F38" s="125">
        <f t="shared" si="3"/>
        <v>17076790</v>
      </c>
      <c r="G38" s="125">
        <f t="shared" si="3"/>
        <v>21352305</v>
      </c>
      <c r="H38" s="125">
        <f t="shared" ref="H38:I38" si="4">SUM(H9:H22,H24:H34)</f>
        <v>1411</v>
      </c>
      <c r="I38" s="125">
        <f t="shared" si="4"/>
        <v>51</v>
      </c>
      <c r="J38" s="125">
        <f t="shared" si="3"/>
        <v>327753</v>
      </c>
      <c r="K38" s="125">
        <f t="shared" si="3"/>
        <v>0</v>
      </c>
      <c r="L38" s="125">
        <f t="shared" si="3"/>
        <v>21023090</v>
      </c>
      <c r="M38" s="125">
        <f t="shared" si="3"/>
        <v>6194074</v>
      </c>
      <c r="N38" s="125">
        <f t="shared" si="3"/>
        <v>4171266</v>
      </c>
      <c r="O38" s="125">
        <f>SUM(O9:O22,O24:O34)</f>
        <v>1215345</v>
      </c>
      <c r="P38" s="125">
        <f t="shared" ref="P38:R38" si="5">SUM(P9:P22,P24:P34)</f>
        <v>4</v>
      </c>
      <c r="Q38" s="125">
        <f t="shared" si="5"/>
        <v>4</v>
      </c>
      <c r="R38" s="125">
        <f t="shared" si="5"/>
        <v>2700</v>
      </c>
      <c r="S38" s="125">
        <f t="shared" si="3"/>
        <v>1584998</v>
      </c>
      <c r="T38" s="125">
        <f t="shared" si="3"/>
        <v>384648</v>
      </c>
      <c r="U38" s="125">
        <f t="shared" si="3"/>
        <v>1277756</v>
      </c>
      <c r="V38" s="125">
        <f t="shared" si="3"/>
        <v>171370</v>
      </c>
      <c r="W38" s="125">
        <f t="shared" si="3"/>
        <v>422790</v>
      </c>
      <c r="X38" s="125">
        <f t="shared" si="3"/>
        <v>149651</v>
      </c>
      <c r="Y38" s="125">
        <f t="shared" si="3"/>
        <v>1218106</v>
      </c>
      <c r="Z38" s="125">
        <f t="shared" si="3"/>
        <v>59575</v>
      </c>
      <c r="AA38" s="125">
        <f t="shared" si="3"/>
        <v>2224794</v>
      </c>
      <c r="AB38" s="125">
        <f>SUM(S38:AA38)</f>
        <v>7493688</v>
      </c>
    </row>
    <row r="39" spans="1:28" ht="17.25" customHeight="1" x14ac:dyDescent="0.15">
      <c r="C39" s="125">
        <f>C36-C38</f>
        <v>0</v>
      </c>
      <c r="D39" s="125">
        <f t="shared" ref="D39:AB39" si="6">D36-D38</f>
        <v>0</v>
      </c>
      <c r="E39" s="125">
        <f t="shared" si="6"/>
        <v>0</v>
      </c>
      <c r="F39" s="125">
        <f t="shared" si="6"/>
        <v>0</v>
      </c>
      <c r="G39" s="125">
        <f t="shared" si="6"/>
        <v>0</v>
      </c>
      <c r="H39" s="125">
        <f t="shared" ref="H39:I39" si="7">H36-H38</f>
        <v>0</v>
      </c>
      <c r="I39" s="125">
        <f t="shared" si="7"/>
        <v>0</v>
      </c>
      <c r="J39" s="125">
        <f t="shared" si="6"/>
        <v>0</v>
      </c>
      <c r="K39" s="125">
        <f t="shared" si="6"/>
        <v>0</v>
      </c>
      <c r="L39" s="125">
        <f t="shared" si="6"/>
        <v>0</v>
      </c>
      <c r="M39" s="125">
        <f t="shared" si="6"/>
        <v>0</v>
      </c>
      <c r="N39" s="125">
        <f t="shared" si="6"/>
        <v>0</v>
      </c>
      <c r="O39" s="125">
        <f t="shared" si="6"/>
        <v>0</v>
      </c>
      <c r="P39" s="125">
        <f t="shared" ref="P39:R39" si="8">P36-P38</f>
        <v>0</v>
      </c>
      <c r="Q39" s="125">
        <f t="shared" si="8"/>
        <v>0</v>
      </c>
      <c r="R39" s="125">
        <f t="shared" si="8"/>
        <v>0</v>
      </c>
      <c r="S39" s="125">
        <f t="shared" si="6"/>
        <v>0</v>
      </c>
      <c r="T39" s="125">
        <f t="shared" si="6"/>
        <v>0</v>
      </c>
      <c r="U39" s="125">
        <f t="shared" si="6"/>
        <v>0</v>
      </c>
      <c r="V39" s="125">
        <f t="shared" si="6"/>
        <v>0</v>
      </c>
      <c r="W39" s="125">
        <f t="shared" si="6"/>
        <v>0</v>
      </c>
      <c r="X39" s="125">
        <f t="shared" si="6"/>
        <v>0</v>
      </c>
      <c r="Y39" s="125">
        <f t="shared" si="6"/>
        <v>0</v>
      </c>
      <c r="Z39" s="125">
        <f t="shared" si="6"/>
        <v>0</v>
      </c>
      <c r="AA39" s="125">
        <f t="shared" si="6"/>
        <v>0</v>
      </c>
      <c r="AB39" s="125">
        <f t="shared" si="6"/>
        <v>0</v>
      </c>
    </row>
    <row r="40" spans="1:28" ht="17.25" customHeight="1" x14ac:dyDescent="0.15">
      <c r="B40" s="125" t="s">
        <v>692</v>
      </c>
      <c r="C40" s="125">
        <v>12242</v>
      </c>
      <c r="D40" s="125">
        <v>77</v>
      </c>
      <c r="E40" s="125">
        <v>78887594</v>
      </c>
      <c r="F40" s="125">
        <v>13591426</v>
      </c>
      <c r="G40" s="125">
        <v>23265593</v>
      </c>
      <c r="H40" s="125">
        <v>3331</v>
      </c>
      <c r="I40" s="125">
        <v>0</v>
      </c>
      <c r="J40" s="125">
        <v>424840</v>
      </c>
      <c r="K40" s="125">
        <v>0</v>
      </c>
      <c r="L40" s="125">
        <v>22837422</v>
      </c>
      <c r="M40" s="125">
        <v>7115825</v>
      </c>
      <c r="N40" s="125">
        <v>4529527</v>
      </c>
      <c r="O40" s="125">
        <v>1411223</v>
      </c>
      <c r="P40" s="125">
        <v>7</v>
      </c>
      <c r="Q40" s="125">
        <v>8</v>
      </c>
      <c r="R40" s="125">
        <v>5400</v>
      </c>
      <c r="S40" s="125">
        <v>1551954</v>
      </c>
      <c r="T40" s="125">
        <v>382903</v>
      </c>
      <c r="U40" s="125">
        <v>1281438</v>
      </c>
      <c r="V40" s="125">
        <v>171822</v>
      </c>
      <c r="W40" s="125">
        <v>412203</v>
      </c>
      <c r="X40" s="125">
        <v>146816</v>
      </c>
      <c r="Y40" s="125">
        <v>1242850</v>
      </c>
      <c r="Z40" s="125">
        <v>57262</v>
      </c>
      <c r="AA40" s="125">
        <v>2227949</v>
      </c>
      <c r="AB40" s="125">
        <v>7475197</v>
      </c>
    </row>
    <row r="41" spans="1:28" s="251" customFormat="1" ht="17.25" customHeight="1" x14ac:dyDescent="0.15">
      <c r="B41" s="251" t="s">
        <v>693</v>
      </c>
      <c r="C41" s="251">
        <f>ROUND(C36/C40*100,1)</f>
        <v>101.1</v>
      </c>
      <c r="D41" s="251">
        <f t="shared" ref="D41:AB41" si="9">ROUND(D36/D40*100,1)</f>
        <v>97.4</v>
      </c>
      <c r="E41" s="251">
        <f t="shared" si="9"/>
        <v>97</v>
      </c>
      <c r="F41" s="251">
        <f t="shared" si="9"/>
        <v>125.6</v>
      </c>
      <c r="G41" s="251">
        <f t="shared" si="9"/>
        <v>91.8</v>
      </c>
      <c r="H41" s="251">
        <f t="shared" si="9"/>
        <v>42.4</v>
      </c>
      <c r="I41" s="251" t="e">
        <f t="shared" si="9"/>
        <v>#DIV/0!</v>
      </c>
      <c r="J41" s="251">
        <f t="shared" si="9"/>
        <v>77.099999999999994</v>
      </c>
      <c r="K41" s="251" t="e">
        <f t="shared" si="9"/>
        <v>#DIV/0!</v>
      </c>
      <c r="L41" s="251">
        <f t="shared" si="9"/>
        <v>92.1</v>
      </c>
      <c r="M41" s="251">
        <f t="shared" si="9"/>
        <v>87</v>
      </c>
      <c r="N41" s="251">
        <f t="shared" si="9"/>
        <v>92.1</v>
      </c>
      <c r="O41" s="251">
        <f t="shared" si="9"/>
        <v>86.1</v>
      </c>
      <c r="P41" s="251">
        <f t="shared" si="9"/>
        <v>57.1</v>
      </c>
      <c r="Q41" s="251">
        <f t="shared" si="9"/>
        <v>50</v>
      </c>
      <c r="R41" s="251">
        <f t="shared" si="9"/>
        <v>50</v>
      </c>
      <c r="S41" s="251">
        <f t="shared" si="9"/>
        <v>102.1</v>
      </c>
      <c r="T41" s="251">
        <f t="shared" si="9"/>
        <v>100.5</v>
      </c>
      <c r="U41" s="251">
        <f t="shared" si="9"/>
        <v>99.7</v>
      </c>
      <c r="V41" s="251">
        <f t="shared" si="9"/>
        <v>99.7</v>
      </c>
      <c r="W41" s="251">
        <f t="shared" si="9"/>
        <v>102.6</v>
      </c>
      <c r="X41" s="251">
        <f t="shared" si="9"/>
        <v>101.9</v>
      </c>
      <c r="Y41" s="251">
        <f t="shared" si="9"/>
        <v>98</v>
      </c>
      <c r="Z41" s="251">
        <f t="shared" si="9"/>
        <v>104</v>
      </c>
      <c r="AA41" s="251">
        <f t="shared" si="9"/>
        <v>99.9</v>
      </c>
      <c r="AB41" s="251">
        <f t="shared" si="9"/>
        <v>100.2</v>
      </c>
    </row>
    <row r="42" spans="1:28" ht="17.25" customHeight="1" x14ac:dyDescent="0.15"/>
    <row r="43" spans="1:28" ht="17.25" customHeight="1" x14ac:dyDescent="0.15"/>
    <row r="44" spans="1:28" ht="17.25" customHeight="1" x14ac:dyDescent="0.15"/>
    <row r="45" spans="1:28" ht="17.25" customHeight="1" x14ac:dyDescent="0.15"/>
    <row r="46" spans="1:28" ht="17.25" customHeight="1" x14ac:dyDescent="0.15"/>
    <row r="47" spans="1:28" ht="17.25" customHeight="1" x14ac:dyDescent="0.15"/>
    <row r="48" spans="1:28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</sheetData>
  <sheetProtection selectLockedCells="1" selectUnlockedCells="1"/>
  <mergeCells count="2">
    <mergeCell ref="E4:K4"/>
    <mergeCell ref="L4:R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45" orientation="landscape" useFirstPageNumber="1" r:id="rId1"/>
  <headerFooter alignWithMargins="0"/>
  <colBreaks count="2" manualBreakCount="2">
    <brk id="11" max="35" man="1"/>
    <brk id="18" max="3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70" zoomScaleNormal="10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7" width="28.375" style="1" customWidth="1"/>
    <col min="8" max="16384" width="11" style="1"/>
  </cols>
  <sheetData>
    <row r="1" spans="1:7" ht="20.100000000000001" customHeight="1" x14ac:dyDescent="0.15"/>
    <row r="2" spans="1:7" ht="20.100000000000001" customHeight="1" x14ac:dyDescent="0.15">
      <c r="B2" s="9"/>
      <c r="C2" s="118" t="s">
        <v>668</v>
      </c>
      <c r="D2" s="16"/>
      <c r="E2" s="16"/>
      <c r="G2" s="16"/>
    </row>
    <row r="3" spans="1:7" s="10" customFormat="1" ht="20.100000000000001" customHeight="1" thickBot="1" x14ac:dyDescent="0.25">
      <c r="D3" s="36"/>
      <c r="E3" s="37"/>
      <c r="F3" s="27"/>
      <c r="G3" s="73" t="s">
        <v>1</v>
      </c>
    </row>
    <row r="4" spans="1:7" ht="24" customHeight="1" x14ac:dyDescent="0.15">
      <c r="A4" s="11"/>
      <c r="B4" s="91"/>
      <c r="C4" s="38"/>
      <c r="D4" s="76"/>
      <c r="E4" s="12" t="s">
        <v>48</v>
      </c>
      <c r="F4" s="13"/>
      <c r="G4" s="14"/>
    </row>
    <row r="5" spans="1:7" ht="24" customHeight="1" x14ac:dyDescent="0.15">
      <c r="A5" s="15"/>
      <c r="B5" s="92"/>
      <c r="C5" s="47" t="s">
        <v>49</v>
      </c>
      <c r="D5" s="41" t="s">
        <v>50</v>
      </c>
      <c r="E5" s="42"/>
      <c r="F5" s="49"/>
      <c r="G5" s="68"/>
    </row>
    <row r="6" spans="1:7" ht="24" customHeight="1" x14ac:dyDescent="0.2">
      <c r="A6" s="19" t="s">
        <v>9</v>
      </c>
      <c r="B6" s="93"/>
      <c r="C6" s="21" t="s">
        <v>51</v>
      </c>
      <c r="D6" s="22" t="s">
        <v>51</v>
      </c>
      <c r="E6" s="22" t="s">
        <v>52</v>
      </c>
      <c r="F6" s="51" t="s">
        <v>53</v>
      </c>
      <c r="G6" s="111" t="s">
        <v>14</v>
      </c>
    </row>
    <row r="7" spans="1:7" ht="24" customHeight="1" x14ac:dyDescent="0.2">
      <c r="A7" s="15"/>
      <c r="B7" s="18"/>
      <c r="C7" s="21"/>
      <c r="D7" s="16"/>
      <c r="E7" s="77"/>
      <c r="F7" s="56"/>
      <c r="G7" s="112"/>
    </row>
    <row r="8" spans="1:7" s="124" customFormat="1" ht="24" customHeight="1" x14ac:dyDescent="0.2">
      <c r="A8" s="121"/>
      <c r="B8" s="122"/>
      <c r="C8" s="2" t="s">
        <v>54</v>
      </c>
      <c r="D8" s="6" t="s">
        <v>301</v>
      </c>
      <c r="E8" s="6" t="s">
        <v>302</v>
      </c>
      <c r="F8" s="7" t="s">
        <v>303</v>
      </c>
      <c r="G8" s="113" t="s">
        <v>304</v>
      </c>
    </row>
    <row r="9" spans="1:7" ht="24" customHeight="1" x14ac:dyDescent="0.2">
      <c r="A9" s="29">
        <v>1</v>
      </c>
      <c r="B9" s="94" t="s">
        <v>28</v>
      </c>
      <c r="C9" s="166">
        <v>15658</v>
      </c>
      <c r="D9" s="164">
        <v>250837</v>
      </c>
      <c r="E9" s="164">
        <v>266495</v>
      </c>
      <c r="F9" s="164">
        <v>250837</v>
      </c>
      <c r="G9" s="165">
        <v>266495</v>
      </c>
    </row>
    <row r="10" spans="1:7" ht="24" customHeight="1" x14ac:dyDescent="0.2">
      <c r="A10" s="30">
        <v>2</v>
      </c>
      <c r="B10" s="95" t="s">
        <v>29</v>
      </c>
      <c r="C10" s="58">
        <v>5576</v>
      </c>
      <c r="D10" s="158">
        <v>66676</v>
      </c>
      <c r="E10" s="158">
        <v>72252</v>
      </c>
      <c r="F10" s="158">
        <v>66676</v>
      </c>
      <c r="G10" s="159">
        <v>72252</v>
      </c>
    </row>
    <row r="11" spans="1:7" ht="24" customHeight="1" x14ac:dyDescent="0.2">
      <c r="A11" s="30">
        <v>3</v>
      </c>
      <c r="B11" s="95" t="s">
        <v>30</v>
      </c>
      <c r="C11" s="58">
        <v>9634</v>
      </c>
      <c r="D11" s="158">
        <v>72727</v>
      </c>
      <c r="E11" s="158">
        <v>82361</v>
      </c>
      <c r="F11" s="158">
        <v>72727</v>
      </c>
      <c r="G11" s="159">
        <v>82361</v>
      </c>
    </row>
    <row r="12" spans="1:7" ht="24" customHeight="1" x14ac:dyDescent="0.2">
      <c r="A12" s="30">
        <v>4</v>
      </c>
      <c r="B12" s="95" t="s">
        <v>31</v>
      </c>
      <c r="C12" s="58">
        <v>6310</v>
      </c>
      <c r="D12" s="158">
        <v>53924</v>
      </c>
      <c r="E12" s="158">
        <v>60234</v>
      </c>
      <c r="F12" s="158">
        <v>53924</v>
      </c>
      <c r="G12" s="159">
        <v>60234</v>
      </c>
    </row>
    <row r="13" spans="1:7" ht="24" customHeight="1" x14ac:dyDescent="0.2">
      <c r="A13" s="30">
        <v>5</v>
      </c>
      <c r="B13" s="95" t="s">
        <v>32</v>
      </c>
      <c r="C13" s="58">
        <v>5443</v>
      </c>
      <c r="D13" s="158">
        <v>45668</v>
      </c>
      <c r="E13" s="158">
        <v>51111</v>
      </c>
      <c r="F13" s="158">
        <v>45668</v>
      </c>
      <c r="G13" s="159">
        <v>51111</v>
      </c>
    </row>
    <row r="14" spans="1:7" ht="24" customHeight="1" x14ac:dyDescent="0.2">
      <c r="A14" s="30">
        <v>6</v>
      </c>
      <c r="B14" s="95" t="s">
        <v>33</v>
      </c>
      <c r="C14" s="58">
        <v>5409</v>
      </c>
      <c r="D14" s="158">
        <v>37886</v>
      </c>
      <c r="E14" s="158">
        <v>43295</v>
      </c>
      <c r="F14" s="158">
        <v>37886</v>
      </c>
      <c r="G14" s="159">
        <v>43295</v>
      </c>
    </row>
    <row r="15" spans="1:7" ht="24" customHeight="1" x14ac:dyDescent="0.2">
      <c r="A15" s="30">
        <v>7</v>
      </c>
      <c r="B15" s="95" t="s">
        <v>34</v>
      </c>
      <c r="C15" s="58">
        <v>8010</v>
      </c>
      <c r="D15" s="158">
        <v>79203</v>
      </c>
      <c r="E15" s="158">
        <v>87213</v>
      </c>
      <c r="F15" s="158">
        <v>79203</v>
      </c>
      <c r="G15" s="159">
        <v>87213</v>
      </c>
    </row>
    <row r="16" spans="1:7" ht="24" customHeight="1" x14ac:dyDescent="0.2">
      <c r="A16" s="30">
        <v>8</v>
      </c>
      <c r="B16" s="95" t="s">
        <v>35</v>
      </c>
      <c r="C16" s="58">
        <v>4043</v>
      </c>
      <c r="D16" s="158">
        <v>38086</v>
      </c>
      <c r="E16" s="158">
        <v>42129</v>
      </c>
      <c r="F16" s="158">
        <v>38086</v>
      </c>
      <c r="G16" s="159">
        <v>42129</v>
      </c>
    </row>
    <row r="17" spans="1:7" ht="24" customHeight="1" x14ac:dyDescent="0.2">
      <c r="A17" s="30">
        <v>9</v>
      </c>
      <c r="B17" s="95" t="s">
        <v>36</v>
      </c>
      <c r="C17" s="58">
        <v>3802</v>
      </c>
      <c r="D17" s="158">
        <v>33007</v>
      </c>
      <c r="E17" s="158">
        <v>36809</v>
      </c>
      <c r="F17" s="158">
        <v>33007</v>
      </c>
      <c r="G17" s="159">
        <v>36809</v>
      </c>
    </row>
    <row r="18" spans="1:7" ht="24" customHeight="1" x14ac:dyDescent="0.2">
      <c r="A18" s="30">
        <v>10</v>
      </c>
      <c r="B18" s="95" t="s">
        <v>37</v>
      </c>
      <c r="C18" s="58">
        <v>2307</v>
      </c>
      <c r="D18" s="158">
        <v>14779</v>
      </c>
      <c r="E18" s="158">
        <v>17086</v>
      </c>
      <c r="F18" s="158">
        <v>14779</v>
      </c>
      <c r="G18" s="159">
        <v>17086</v>
      </c>
    </row>
    <row r="19" spans="1:7" ht="24" customHeight="1" x14ac:dyDescent="0.2">
      <c r="A19" s="30">
        <v>11</v>
      </c>
      <c r="B19" s="95" t="s">
        <v>178</v>
      </c>
      <c r="C19" s="58">
        <v>8249</v>
      </c>
      <c r="D19" s="158">
        <v>56112</v>
      </c>
      <c r="E19" s="158">
        <v>64361</v>
      </c>
      <c r="F19" s="158">
        <v>56112</v>
      </c>
      <c r="G19" s="159">
        <v>64361</v>
      </c>
    </row>
    <row r="20" spans="1:7" ht="24" customHeight="1" x14ac:dyDescent="0.2">
      <c r="A20" s="31">
        <v>12</v>
      </c>
      <c r="B20" s="96" t="s">
        <v>179</v>
      </c>
      <c r="C20" s="58">
        <v>2603</v>
      </c>
      <c r="D20" s="158">
        <v>20541</v>
      </c>
      <c r="E20" s="158">
        <v>23144</v>
      </c>
      <c r="F20" s="158">
        <v>20541</v>
      </c>
      <c r="G20" s="159">
        <v>23144</v>
      </c>
    </row>
    <row r="21" spans="1:7" ht="24" customHeight="1" x14ac:dyDescent="0.2">
      <c r="A21" s="31">
        <v>13</v>
      </c>
      <c r="B21" s="96" t="s">
        <v>205</v>
      </c>
      <c r="C21" s="58">
        <v>1549</v>
      </c>
      <c r="D21" s="158">
        <v>11414</v>
      </c>
      <c r="E21" s="158">
        <v>12963</v>
      </c>
      <c r="F21" s="158">
        <v>11414</v>
      </c>
      <c r="G21" s="159">
        <v>12963</v>
      </c>
    </row>
    <row r="22" spans="1:7" ht="24" customHeight="1" x14ac:dyDescent="0.2">
      <c r="A22" s="71">
        <v>14</v>
      </c>
      <c r="B22" s="97" t="s">
        <v>206</v>
      </c>
      <c r="C22" s="59">
        <v>2777</v>
      </c>
      <c r="D22" s="161">
        <v>28397</v>
      </c>
      <c r="E22" s="161">
        <v>31174</v>
      </c>
      <c r="F22" s="161">
        <v>28397</v>
      </c>
      <c r="G22" s="162">
        <v>31174</v>
      </c>
    </row>
    <row r="23" spans="1:7" ht="24" customHeight="1" x14ac:dyDescent="0.2">
      <c r="A23" s="15"/>
      <c r="B23" s="18" t="s">
        <v>288</v>
      </c>
      <c r="C23" s="60">
        <f>SUM(C9:C22)</f>
        <v>81370</v>
      </c>
      <c r="D23" s="32">
        <f>SUM(D9:D22)</f>
        <v>809257</v>
      </c>
      <c r="E23" s="32">
        <f>SUM(E9:E22)</f>
        <v>890627</v>
      </c>
      <c r="F23" s="32">
        <f>SUM(F9:F22)</f>
        <v>809257</v>
      </c>
      <c r="G23" s="89">
        <f>SUM(G9:G22)</f>
        <v>890627</v>
      </c>
    </row>
    <row r="24" spans="1:7" ht="24" customHeight="1" x14ac:dyDescent="0.2">
      <c r="A24" s="29">
        <v>15</v>
      </c>
      <c r="B24" s="98" t="s">
        <v>180</v>
      </c>
      <c r="C24" s="61">
        <v>1502</v>
      </c>
      <c r="D24" s="164">
        <v>15132</v>
      </c>
      <c r="E24" s="164">
        <v>16634</v>
      </c>
      <c r="F24" s="164">
        <v>15132</v>
      </c>
      <c r="G24" s="165">
        <v>16634</v>
      </c>
    </row>
    <row r="25" spans="1:7" ht="24" customHeight="1" x14ac:dyDescent="0.2">
      <c r="A25" s="30">
        <v>16</v>
      </c>
      <c r="B25" s="99" t="s">
        <v>38</v>
      </c>
      <c r="C25" s="58">
        <v>1337</v>
      </c>
      <c r="D25" s="158">
        <v>10254</v>
      </c>
      <c r="E25" s="158">
        <v>11591</v>
      </c>
      <c r="F25" s="158">
        <v>10254</v>
      </c>
      <c r="G25" s="159">
        <v>11591</v>
      </c>
    </row>
    <row r="26" spans="1:7" ht="24" customHeight="1" x14ac:dyDescent="0.2">
      <c r="A26" s="30">
        <v>17</v>
      </c>
      <c r="B26" s="99" t="s">
        <v>39</v>
      </c>
      <c r="C26" s="58">
        <v>863</v>
      </c>
      <c r="D26" s="158">
        <v>5339</v>
      </c>
      <c r="E26" s="158">
        <v>6202</v>
      </c>
      <c r="F26" s="158">
        <v>5339</v>
      </c>
      <c r="G26" s="159">
        <v>6202</v>
      </c>
    </row>
    <row r="27" spans="1:7" ht="24" customHeight="1" x14ac:dyDescent="0.2">
      <c r="A27" s="30">
        <v>18</v>
      </c>
      <c r="B27" s="99" t="s">
        <v>40</v>
      </c>
      <c r="C27" s="58">
        <v>703</v>
      </c>
      <c r="D27" s="158">
        <v>5495</v>
      </c>
      <c r="E27" s="158">
        <v>6198</v>
      </c>
      <c r="F27" s="158">
        <v>5495</v>
      </c>
      <c r="G27" s="159">
        <v>6198</v>
      </c>
    </row>
    <row r="28" spans="1:7" ht="24" customHeight="1" x14ac:dyDescent="0.2">
      <c r="A28" s="30">
        <v>19</v>
      </c>
      <c r="B28" s="99" t="s">
        <v>41</v>
      </c>
      <c r="C28" s="58">
        <v>878</v>
      </c>
      <c r="D28" s="158">
        <v>6962</v>
      </c>
      <c r="E28" s="158">
        <v>7840</v>
      </c>
      <c r="F28" s="158">
        <v>6962</v>
      </c>
      <c r="G28" s="159">
        <v>7840</v>
      </c>
    </row>
    <row r="29" spans="1:7" ht="24" customHeight="1" x14ac:dyDescent="0.2">
      <c r="A29" s="30">
        <v>20</v>
      </c>
      <c r="B29" s="99" t="s">
        <v>42</v>
      </c>
      <c r="C29" s="58">
        <v>2042</v>
      </c>
      <c r="D29" s="158">
        <v>18060</v>
      </c>
      <c r="E29" s="158">
        <v>20102</v>
      </c>
      <c r="F29" s="158">
        <v>18060</v>
      </c>
      <c r="G29" s="159">
        <v>20102</v>
      </c>
    </row>
    <row r="30" spans="1:7" ht="24" customHeight="1" x14ac:dyDescent="0.2">
      <c r="A30" s="30">
        <v>21</v>
      </c>
      <c r="B30" s="99" t="s">
        <v>43</v>
      </c>
      <c r="C30" s="58">
        <v>1244</v>
      </c>
      <c r="D30" s="158">
        <v>12052</v>
      </c>
      <c r="E30" s="158">
        <v>13296</v>
      </c>
      <c r="F30" s="158">
        <v>12052</v>
      </c>
      <c r="G30" s="159">
        <v>13296</v>
      </c>
    </row>
    <row r="31" spans="1:7" ht="24" customHeight="1" x14ac:dyDescent="0.2">
      <c r="A31" s="30">
        <v>22</v>
      </c>
      <c r="B31" s="99" t="s">
        <v>44</v>
      </c>
      <c r="C31" s="58">
        <v>827</v>
      </c>
      <c r="D31" s="158">
        <v>4941</v>
      </c>
      <c r="E31" s="158">
        <v>5768</v>
      </c>
      <c r="F31" s="158">
        <v>4941</v>
      </c>
      <c r="G31" s="159">
        <v>5768</v>
      </c>
    </row>
    <row r="32" spans="1:7" ht="24" customHeight="1" x14ac:dyDescent="0.2">
      <c r="A32" s="30">
        <v>23</v>
      </c>
      <c r="B32" s="99" t="s">
        <v>45</v>
      </c>
      <c r="C32" s="58">
        <v>1473</v>
      </c>
      <c r="D32" s="158">
        <v>14787</v>
      </c>
      <c r="E32" s="158">
        <v>16260</v>
      </c>
      <c r="F32" s="158">
        <v>14787</v>
      </c>
      <c r="G32" s="159">
        <v>16260</v>
      </c>
    </row>
    <row r="33" spans="1:7" ht="24" customHeight="1" x14ac:dyDescent="0.2">
      <c r="A33" s="30">
        <v>24</v>
      </c>
      <c r="B33" s="99" t="s">
        <v>46</v>
      </c>
      <c r="C33" s="58">
        <v>11136</v>
      </c>
      <c r="D33" s="158">
        <v>10577</v>
      </c>
      <c r="E33" s="158">
        <v>21713</v>
      </c>
      <c r="F33" s="158">
        <v>10577</v>
      </c>
      <c r="G33" s="159">
        <v>21713</v>
      </c>
    </row>
    <row r="34" spans="1:7" ht="24" customHeight="1" x14ac:dyDescent="0.2">
      <c r="A34" s="31">
        <v>25</v>
      </c>
      <c r="B34" s="100" t="s">
        <v>202</v>
      </c>
      <c r="C34" s="59">
        <v>1047</v>
      </c>
      <c r="D34" s="161">
        <v>6929</v>
      </c>
      <c r="E34" s="161">
        <v>7976</v>
      </c>
      <c r="F34" s="161">
        <v>6929</v>
      </c>
      <c r="G34" s="162">
        <v>7976</v>
      </c>
    </row>
    <row r="35" spans="1:7" ht="24" customHeight="1" x14ac:dyDescent="0.2">
      <c r="A35" s="33"/>
      <c r="B35" s="101" t="s">
        <v>289</v>
      </c>
      <c r="C35" s="60">
        <f>SUM(C24:C34)</f>
        <v>23052</v>
      </c>
      <c r="D35" s="32">
        <f>SUM(D24:D34)</f>
        <v>110528</v>
      </c>
      <c r="E35" s="32">
        <f>SUM(E24:E34)</f>
        <v>133580</v>
      </c>
      <c r="F35" s="32">
        <f>SUM(F24:F34)</f>
        <v>110528</v>
      </c>
      <c r="G35" s="89">
        <f>SUM(G24:G34)</f>
        <v>133580</v>
      </c>
    </row>
    <row r="36" spans="1:7" ht="24" customHeight="1" thickBot="1" x14ac:dyDescent="0.2">
      <c r="A36" s="34"/>
      <c r="B36" s="102" t="s">
        <v>47</v>
      </c>
      <c r="C36" s="167">
        <f>SUM(C23,C35)</f>
        <v>104422</v>
      </c>
      <c r="D36" s="130">
        <f>SUM(D23,D35)</f>
        <v>919785</v>
      </c>
      <c r="E36" s="130">
        <f>SUM(E23,E35)</f>
        <v>1024207</v>
      </c>
      <c r="F36" s="130">
        <f>SUM(F23,F35)</f>
        <v>919785</v>
      </c>
      <c r="G36" s="168">
        <f>SUM(G23,G35)</f>
        <v>1024207</v>
      </c>
    </row>
    <row r="37" spans="1:7" x14ac:dyDescent="0.15">
      <c r="C37" s="16"/>
      <c r="D37" s="16"/>
      <c r="E37" s="16"/>
      <c r="F37" s="16"/>
      <c r="G37" s="16"/>
    </row>
    <row r="38" spans="1:7" x14ac:dyDescent="0.15">
      <c r="B38" s="57" t="s">
        <v>443</v>
      </c>
      <c r="C38" s="1">
        <f>SUM(C9:C22,C24:C34)</f>
        <v>104422</v>
      </c>
      <c r="D38" s="1">
        <f>SUM(D9:D22,D24:D34)</f>
        <v>919785</v>
      </c>
      <c r="E38" s="1">
        <f>SUM(E9:E22,E24:E34)</f>
        <v>1024207</v>
      </c>
      <c r="F38" s="1">
        <f>SUM(F9:F22,F24:F34)</f>
        <v>919785</v>
      </c>
      <c r="G38" s="1">
        <f>SUM(G9:G22,G24:G34)</f>
        <v>1024207</v>
      </c>
    </row>
    <row r="39" spans="1:7" x14ac:dyDescent="0.15">
      <c r="C39" s="1">
        <f>C36-C38</f>
        <v>0</v>
      </c>
      <c r="D39" s="1">
        <f>D36-D38</f>
        <v>0</v>
      </c>
      <c r="E39" s="1">
        <f>E36-E38</f>
        <v>0</v>
      </c>
      <c r="F39" s="1">
        <f>F36-F38</f>
        <v>0</v>
      </c>
      <c r="G39" s="1">
        <f>G36-G38</f>
        <v>0</v>
      </c>
    </row>
    <row r="40" spans="1:7" x14ac:dyDescent="0.15">
      <c r="B40" s="1" t="s">
        <v>669</v>
      </c>
      <c r="C40" s="1">
        <v>103173</v>
      </c>
      <c r="D40" s="1">
        <v>917226</v>
      </c>
      <c r="E40" s="1">
        <v>1020399</v>
      </c>
      <c r="F40" s="1">
        <v>917226</v>
      </c>
      <c r="G40" s="1">
        <v>1020399</v>
      </c>
    </row>
    <row r="41" spans="1:7" s="153" customFormat="1" x14ac:dyDescent="0.15">
      <c r="B41" s="153" t="s">
        <v>670</v>
      </c>
      <c r="C41" s="153">
        <f>ROUND(C36/C40*100,1)</f>
        <v>101.2</v>
      </c>
      <c r="D41" s="153">
        <f>ROUND(D36/D40*100,1)</f>
        <v>100.3</v>
      </c>
      <c r="E41" s="153">
        <f>ROUND(E36/E40*100,1)</f>
        <v>100.4</v>
      </c>
      <c r="F41" s="153">
        <f>ROUND(F36/F40*100,1)</f>
        <v>100.3</v>
      </c>
      <c r="G41" s="153">
        <f>ROUND(G36/G40*100,1)</f>
        <v>100.4</v>
      </c>
    </row>
  </sheetData>
  <sheetProtection selectLockedCells="1" selectUnlockedCells="1"/>
  <phoneticPr fontId="4"/>
  <pageMargins left="0.78740157480314965" right="0.59055118110236227" top="0.78740157480314965" bottom="0.78740157480314965" header="0.39370078740157483" footer="0.39370078740157483"/>
  <pageSetup paperSize="9" scale="53" firstPageNumber="14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41"/>
  <sheetViews>
    <sheetView tabSelected="1" view="pageBreakPreview" zoomScale="70" zoomScaleNormal="10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375" style="1" customWidth="1"/>
    <col min="2" max="2" width="13.875" style="1" customWidth="1"/>
    <col min="3" max="8" width="28.375" style="1" customWidth="1"/>
    <col min="9" max="14" width="28.25" style="1" customWidth="1"/>
    <col min="15" max="16384" width="11" style="1"/>
  </cols>
  <sheetData>
    <row r="1" spans="1:185" ht="20.100000000000001" customHeight="1" x14ac:dyDescent="0.15"/>
    <row r="2" spans="1:185" ht="20.100000000000001" customHeight="1" x14ac:dyDescent="0.15">
      <c r="B2" s="9"/>
      <c r="C2" s="118" t="s">
        <v>671</v>
      </c>
      <c r="I2" s="118" t="s">
        <v>664</v>
      </c>
    </row>
    <row r="3" spans="1:185" s="10" customFormat="1" ht="20.100000000000001" customHeight="1" thickBot="1" x14ac:dyDescent="0.25">
      <c r="C3" s="119" t="s">
        <v>0</v>
      </c>
      <c r="D3" s="36"/>
      <c r="E3" s="36"/>
      <c r="F3" s="37"/>
      <c r="G3" s="27"/>
      <c r="H3" s="73" t="s">
        <v>55</v>
      </c>
      <c r="I3" s="119" t="s">
        <v>2</v>
      </c>
      <c r="J3" s="37"/>
      <c r="K3" s="37"/>
      <c r="L3" s="37"/>
      <c r="M3" s="37"/>
      <c r="N3" s="73" t="s">
        <v>55</v>
      </c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</row>
    <row r="4" spans="1:185" ht="24" customHeight="1" x14ac:dyDescent="0.15">
      <c r="A4" s="11"/>
      <c r="B4" s="91"/>
      <c r="C4" s="85"/>
      <c r="D4" s="12" t="s">
        <v>14</v>
      </c>
      <c r="E4" s="13"/>
      <c r="F4" s="74"/>
      <c r="G4" s="12" t="s">
        <v>56</v>
      </c>
      <c r="H4" s="14"/>
      <c r="I4" s="85"/>
      <c r="J4" s="12" t="s">
        <v>14</v>
      </c>
      <c r="K4" s="13"/>
      <c r="L4" s="74"/>
      <c r="M4" s="12" t="s">
        <v>56</v>
      </c>
      <c r="N4" s="14"/>
    </row>
    <row r="5" spans="1:185" ht="24" customHeight="1" x14ac:dyDescent="0.15">
      <c r="A5" s="15"/>
      <c r="B5" s="92"/>
      <c r="C5" s="67"/>
      <c r="D5" s="48"/>
      <c r="E5" s="41"/>
      <c r="F5" s="28" t="s">
        <v>57</v>
      </c>
      <c r="G5" s="26"/>
      <c r="H5" s="43"/>
      <c r="I5" s="67"/>
      <c r="J5" s="48"/>
      <c r="K5" s="41"/>
      <c r="L5" s="28" t="s">
        <v>57</v>
      </c>
      <c r="M5" s="26"/>
      <c r="N5" s="43"/>
    </row>
    <row r="6" spans="1:185" ht="24" customHeight="1" x14ac:dyDescent="0.2">
      <c r="A6" s="19" t="s">
        <v>9</v>
      </c>
      <c r="B6" s="93"/>
      <c r="C6" s="54" t="s">
        <v>58</v>
      </c>
      <c r="D6" s="22" t="s">
        <v>14</v>
      </c>
      <c r="E6" s="22" t="s">
        <v>59</v>
      </c>
      <c r="F6" s="51" t="s">
        <v>60</v>
      </c>
      <c r="G6" s="20" t="s">
        <v>61</v>
      </c>
      <c r="H6" s="52" t="s">
        <v>62</v>
      </c>
      <c r="I6" s="54" t="s">
        <v>58</v>
      </c>
      <c r="J6" s="22" t="s">
        <v>14</v>
      </c>
      <c r="K6" s="22" t="s">
        <v>59</v>
      </c>
      <c r="L6" s="51" t="s">
        <v>60</v>
      </c>
      <c r="M6" s="20" t="s">
        <v>61</v>
      </c>
      <c r="N6" s="52" t="s">
        <v>62</v>
      </c>
    </row>
    <row r="7" spans="1:185" ht="24" customHeight="1" x14ac:dyDescent="0.2">
      <c r="A7" s="15"/>
      <c r="B7" s="18"/>
      <c r="C7" s="54"/>
      <c r="D7" s="55"/>
      <c r="E7" s="16"/>
      <c r="F7" s="26" t="s">
        <v>63</v>
      </c>
      <c r="G7" s="40"/>
      <c r="H7" s="18"/>
      <c r="I7" s="54"/>
      <c r="J7" s="55"/>
      <c r="K7" s="16"/>
      <c r="L7" s="26" t="s">
        <v>63</v>
      </c>
      <c r="M7" s="40"/>
      <c r="N7" s="18"/>
    </row>
    <row r="8" spans="1:185" s="124" customFormat="1" ht="24" customHeight="1" x14ac:dyDescent="0.2">
      <c r="A8" s="132"/>
      <c r="B8" s="133"/>
      <c r="C8" s="134" t="s">
        <v>64</v>
      </c>
      <c r="D8" s="135" t="s">
        <v>65</v>
      </c>
      <c r="E8" s="6" t="s">
        <v>66</v>
      </c>
      <c r="F8" s="7" t="s">
        <v>67</v>
      </c>
      <c r="G8" s="136" t="s">
        <v>68</v>
      </c>
      <c r="H8" s="137" t="s">
        <v>69</v>
      </c>
      <c r="I8" s="134" t="s">
        <v>388</v>
      </c>
      <c r="J8" s="135" t="s">
        <v>389</v>
      </c>
      <c r="K8" s="6" t="s">
        <v>390</v>
      </c>
      <c r="L8" s="7" t="s">
        <v>391</v>
      </c>
      <c r="M8" s="136" t="s">
        <v>392</v>
      </c>
      <c r="N8" s="137" t="s">
        <v>393</v>
      </c>
    </row>
    <row r="9" spans="1:185" ht="24" customHeight="1" x14ac:dyDescent="0.2">
      <c r="A9" s="75">
        <v>1</v>
      </c>
      <c r="B9" s="114" t="s">
        <v>28</v>
      </c>
      <c r="C9" s="163">
        <v>21260</v>
      </c>
      <c r="D9" s="164">
        <v>190869</v>
      </c>
      <c r="E9" s="164">
        <v>5831</v>
      </c>
      <c r="F9" s="164">
        <v>27389207</v>
      </c>
      <c r="G9" s="164">
        <v>26721165</v>
      </c>
      <c r="H9" s="165">
        <v>668042</v>
      </c>
      <c r="I9" s="163">
        <v>8</v>
      </c>
      <c r="J9" s="164">
        <v>40065</v>
      </c>
      <c r="K9" s="164">
        <v>5641</v>
      </c>
      <c r="L9" s="164">
        <v>1443849</v>
      </c>
      <c r="M9" s="164">
        <v>1334086</v>
      </c>
      <c r="N9" s="165">
        <v>109763</v>
      </c>
    </row>
    <row r="10" spans="1:185" ht="24" customHeight="1" x14ac:dyDescent="0.2">
      <c r="A10" s="30">
        <v>2</v>
      </c>
      <c r="B10" s="95" t="s">
        <v>29</v>
      </c>
      <c r="C10" s="157">
        <v>9354</v>
      </c>
      <c r="D10" s="158">
        <v>50291</v>
      </c>
      <c r="E10" s="158">
        <v>2014</v>
      </c>
      <c r="F10" s="158">
        <v>5834343</v>
      </c>
      <c r="G10" s="158">
        <v>5658324</v>
      </c>
      <c r="H10" s="159">
        <v>176019</v>
      </c>
      <c r="I10" s="157">
        <v>8</v>
      </c>
      <c r="J10" s="158">
        <v>12033</v>
      </c>
      <c r="K10" s="158">
        <v>2234</v>
      </c>
      <c r="L10" s="158">
        <v>325871</v>
      </c>
      <c r="M10" s="158">
        <v>293934</v>
      </c>
      <c r="N10" s="159">
        <v>31937</v>
      </c>
    </row>
    <row r="11" spans="1:185" ht="24" customHeight="1" x14ac:dyDescent="0.2">
      <c r="A11" s="30">
        <v>3</v>
      </c>
      <c r="B11" s="95" t="s">
        <v>30</v>
      </c>
      <c r="C11" s="157">
        <v>10585</v>
      </c>
      <c r="D11" s="158">
        <v>56380</v>
      </c>
      <c r="E11" s="158">
        <v>3886</v>
      </c>
      <c r="F11" s="158">
        <v>6166451</v>
      </c>
      <c r="G11" s="158">
        <v>5969121</v>
      </c>
      <c r="H11" s="159">
        <v>197330</v>
      </c>
      <c r="I11" s="157">
        <v>8</v>
      </c>
      <c r="J11" s="158">
        <v>14134</v>
      </c>
      <c r="K11" s="158">
        <v>3384</v>
      </c>
      <c r="L11" s="158">
        <v>362002</v>
      </c>
      <c r="M11" s="158">
        <v>323866</v>
      </c>
      <c r="N11" s="159">
        <v>38136</v>
      </c>
    </row>
    <row r="12" spans="1:185" ht="24" customHeight="1" x14ac:dyDescent="0.2">
      <c r="A12" s="30">
        <v>4</v>
      </c>
      <c r="B12" s="95" t="s">
        <v>31</v>
      </c>
      <c r="C12" s="157">
        <v>7512</v>
      </c>
      <c r="D12" s="158">
        <v>41791</v>
      </c>
      <c r="E12" s="158">
        <v>2402</v>
      </c>
      <c r="F12" s="158">
        <v>4617632</v>
      </c>
      <c r="G12" s="158">
        <v>4471390</v>
      </c>
      <c r="H12" s="159">
        <v>146242</v>
      </c>
      <c r="I12" s="157">
        <v>5</v>
      </c>
      <c r="J12" s="158">
        <v>9628</v>
      </c>
      <c r="K12" s="158">
        <v>2199</v>
      </c>
      <c r="L12" s="158">
        <v>243469</v>
      </c>
      <c r="M12" s="158">
        <v>217704</v>
      </c>
      <c r="N12" s="159">
        <v>25765</v>
      </c>
    </row>
    <row r="13" spans="1:185" ht="24" customHeight="1" x14ac:dyDescent="0.2">
      <c r="A13" s="30">
        <v>5</v>
      </c>
      <c r="B13" s="95" t="s">
        <v>32</v>
      </c>
      <c r="C13" s="157">
        <v>7041</v>
      </c>
      <c r="D13" s="158">
        <v>35129</v>
      </c>
      <c r="E13" s="158">
        <v>1950</v>
      </c>
      <c r="F13" s="158">
        <v>3840970</v>
      </c>
      <c r="G13" s="158">
        <v>3718018</v>
      </c>
      <c r="H13" s="159">
        <v>122952</v>
      </c>
      <c r="I13" s="157">
        <v>5</v>
      </c>
      <c r="J13" s="158">
        <v>8179</v>
      </c>
      <c r="K13" s="158">
        <v>1848</v>
      </c>
      <c r="L13" s="158">
        <v>211445</v>
      </c>
      <c r="M13" s="158">
        <v>190119</v>
      </c>
      <c r="N13" s="159">
        <v>21326</v>
      </c>
    </row>
    <row r="14" spans="1:185" ht="24" customHeight="1" x14ac:dyDescent="0.2">
      <c r="A14" s="30">
        <v>6</v>
      </c>
      <c r="B14" s="95" t="s">
        <v>33</v>
      </c>
      <c r="C14" s="157">
        <v>5119</v>
      </c>
      <c r="D14" s="158">
        <v>28698</v>
      </c>
      <c r="E14" s="158">
        <v>1742</v>
      </c>
      <c r="F14" s="158">
        <v>2920932</v>
      </c>
      <c r="G14" s="158">
        <v>2820489</v>
      </c>
      <c r="H14" s="159">
        <v>100443</v>
      </c>
      <c r="I14" s="157">
        <v>6</v>
      </c>
      <c r="J14" s="158">
        <v>8146</v>
      </c>
      <c r="K14" s="158">
        <v>1909</v>
      </c>
      <c r="L14" s="158">
        <v>199233</v>
      </c>
      <c r="M14" s="158">
        <v>177373</v>
      </c>
      <c r="N14" s="159">
        <v>21860</v>
      </c>
    </row>
    <row r="15" spans="1:185" ht="24" customHeight="1" x14ac:dyDescent="0.2">
      <c r="A15" s="30">
        <v>7</v>
      </c>
      <c r="B15" s="95" t="s">
        <v>34</v>
      </c>
      <c r="C15" s="157">
        <v>12383</v>
      </c>
      <c r="D15" s="158">
        <v>61038</v>
      </c>
      <c r="E15" s="158">
        <v>3127</v>
      </c>
      <c r="F15" s="158">
        <v>7741927</v>
      </c>
      <c r="G15" s="158">
        <v>7528561</v>
      </c>
      <c r="H15" s="159">
        <v>213366</v>
      </c>
      <c r="I15" s="157">
        <v>8</v>
      </c>
      <c r="J15" s="158">
        <v>11900</v>
      </c>
      <c r="K15" s="158">
        <v>2678</v>
      </c>
      <c r="L15" s="158">
        <v>350573</v>
      </c>
      <c r="M15" s="158">
        <v>317935</v>
      </c>
      <c r="N15" s="159">
        <v>32638</v>
      </c>
    </row>
    <row r="16" spans="1:185" ht="24" customHeight="1" x14ac:dyDescent="0.2">
      <c r="A16" s="30">
        <v>8</v>
      </c>
      <c r="B16" s="95" t="s">
        <v>35</v>
      </c>
      <c r="C16" s="157">
        <v>5877</v>
      </c>
      <c r="D16" s="158">
        <v>28957</v>
      </c>
      <c r="E16" s="158">
        <v>1451</v>
      </c>
      <c r="F16" s="158">
        <v>3248540</v>
      </c>
      <c r="G16" s="158">
        <v>3147190</v>
      </c>
      <c r="H16" s="159">
        <v>101350</v>
      </c>
      <c r="I16" s="157">
        <v>7</v>
      </c>
      <c r="J16" s="158">
        <v>5876</v>
      </c>
      <c r="K16" s="158">
        <v>1330</v>
      </c>
      <c r="L16" s="158">
        <v>154091</v>
      </c>
      <c r="M16" s="158">
        <v>137933</v>
      </c>
      <c r="N16" s="159">
        <v>16158</v>
      </c>
    </row>
    <row r="17" spans="1:14" ht="24" customHeight="1" x14ac:dyDescent="0.2">
      <c r="A17" s="30">
        <v>9</v>
      </c>
      <c r="B17" s="95" t="s">
        <v>36</v>
      </c>
      <c r="C17" s="157">
        <v>4368</v>
      </c>
      <c r="D17" s="158">
        <v>25057</v>
      </c>
      <c r="E17" s="158">
        <v>1249</v>
      </c>
      <c r="F17" s="158">
        <v>2810202</v>
      </c>
      <c r="G17" s="158">
        <v>2722502</v>
      </c>
      <c r="H17" s="159">
        <v>87700</v>
      </c>
      <c r="I17" s="157">
        <v>8</v>
      </c>
      <c r="J17" s="158">
        <v>5508</v>
      </c>
      <c r="K17" s="158">
        <v>1295</v>
      </c>
      <c r="L17" s="158">
        <v>137848</v>
      </c>
      <c r="M17" s="158">
        <v>122683</v>
      </c>
      <c r="N17" s="159">
        <v>15165</v>
      </c>
    </row>
    <row r="18" spans="1:14" ht="24" customHeight="1" x14ac:dyDescent="0.2">
      <c r="A18" s="30">
        <v>10</v>
      </c>
      <c r="B18" s="95" t="s">
        <v>181</v>
      </c>
      <c r="C18" s="157">
        <v>2978</v>
      </c>
      <c r="D18" s="158">
        <v>11019</v>
      </c>
      <c r="E18" s="158">
        <v>562</v>
      </c>
      <c r="F18" s="158">
        <v>1190930</v>
      </c>
      <c r="G18" s="158">
        <v>1152363</v>
      </c>
      <c r="H18" s="159">
        <v>38567</v>
      </c>
      <c r="I18" s="157">
        <v>7</v>
      </c>
      <c r="J18" s="158">
        <v>3253</v>
      </c>
      <c r="K18" s="158">
        <v>819</v>
      </c>
      <c r="L18" s="158">
        <v>82910</v>
      </c>
      <c r="M18" s="158">
        <v>73672</v>
      </c>
      <c r="N18" s="159">
        <v>9238</v>
      </c>
    </row>
    <row r="19" spans="1:14" ht="24" customHeight="1" x14ac:dyDescent="0.2">
      <c r="A19" s="30">
        <v>11</v>
      </c>
      <c r="B19" s="95" t="s">
        <v>182</v>
      </c>
      <c r="C19" s="157">
        <v>6104</v>
      </c>
      <c r="D19" s="158">
        <v>42940</v>
      </c>
      <c r="E19" s="158">
        <v>2138</v>
      </c>
      <c r="F19" s="158">
        <v>4839355</v>
      </c>
      <c r="G19" s="158">
        <v>4689067</v>
      </c>
      <c r="H19" s="159">
        <v>150288</v>
      </c>
      <c r="I19" s="157">
        <v>7</v>
      </c>
      <c r="J19" s="158">
        <v>9160</v>
      </c>
      <c r="K19" s="158">
        <v>1827</v>
      </c>
      <c r="L19" s="158">
        <v>254878</v>
      </c>
      <c r="M19" s="158">
        <v>229809</v>
      </c>
      <c r="N19" s="159">
        <v>25069</v>
      </c>
    </row>
    <row r="20" spans="1:14" ht="24" customHeight="1" x14ac:dyDescent="0.2">
      <c r="A20" s="30">
        <v>12</v>
      </c>
      <c r="B20" s="95" t="s">
        <v>183</v>
      </c>
      <c r="C20" s="157">
        <v>3959</v>
      </c>
      <c r="D20" s="158">
        <v>16018</v>
      </c>
      <c r="E20" s="158">
        <v>800</v>
      </c>
      <c r="F20" s="158">
        <v>1888039</v>
      </c>
      <c r="G20" s="158">
        <v>1831976</v>
      </c>
      <c r="H20" s="159">
        <v>56063</v>
      </c>
      <c r="I20" s="157">
        <v>6</v>
      </c>
      <c r="J20" s="158">
        <v>3330</v>
      </c>
      <c r="K20" s="158">
        <v>766</v>
      </c>
      <c r="L20" s="158">
        <v>84687</v>
      </c>
      <c r="M20" s="158">
        <v>75532</v>
      </c>
      <c r="N20" s="159">
        <v>9155</v>
      </c>
    </row>
    <row r="21" spans="1:14" ht="24" customHeight="1" x14ac:dyDescent="0.2">
      <c r="A21" s="30">
        <v>13</v>
      </c>
      <c r="B21" s="95" t="s">
        <v>198</v>
      </c>
      <c r="C21" s="157">
        <v>2404</v>
      </c>
      <c r="D21" s="158">
        <v>8597</v>
      </c>
      <c r="E21" s="158">
        <v>491</v>
      </c>
      <c r="F21" s="158">
        <v>868189</v>
      </c>
      <c r="G21" s="158">
        <v>838101</v>
      </c>
      <c r="H21" s="159">
        <v>30088</v>
      </c>
      <c r="I21" s="157">
        <v>5</v>
      </c>
      <c r="J21" s="158">
        <v>2413</v>
      </c>
      <c r="K21" s="158">
        <v>635</v>
      </c>
      <c r="L21" s="158">
        <v>53678</v>
      </c>
      <c r="M21" s="158">
        <v>47124</v>
      </c>
      <c r="N21" s="159">
        <v>6554</v>
      </c>
    </row>
    <row r="22" spans="1:14" ht="24" customHeight="1" x14ac:dyDescent="0.2">
      <c r="A22" s="71">
        <v>14</v>
      </c>
      <c r="B22" s="97" t="s">
        <v>199</v>
      </c>
      <c r="C22" s="160">
        <v>6139</v>
      </c>
      <c r="D22" s="161">
        <v>21773</v>
      </c>
      <c r="E22" s="161">
        <v>1100</v>
      </c>
      <c r="F22" s="161">
        <v>3351841</v>
      </c>
      <c r="G22" s="161">
        <v>3275635</v>
      </c>
      <c r="H22" s="162">
        <v>76206</v>
      </c>
      <c r="I22" s="160">
        <v>7</v>
      </c>
      <c r="J22" s="161">
        <v>4714</v>
      </c>
      <c r="K22" s="161">
        <v>909</v>
      </c>
      <c r="L22" s="161">
        <v>143631</v>
      </c>
      <c r="M22" s="161">
        <v>130506</v>
      </c>
      <c r="N22" s="162">
        <v>13125</v>
      </c>
    </row>
    <row r="23" spans="1:14" ht="24" customHeight="1" x14ac:dyDescent="0.2">
      <c r="A23" s="15"/>
      <c r="B23" s="18" t="s">
        <v>288</v>
      </c>
      <c r="C23" s="146">
        <f>SUM(C9:C22)</f>
        <v>105083</v>
      </c>
      <c r="D23" s="32">
        <f t="shared" ref="D23:I23" si="0">SUM(D9:D22)</f>
        <v>618557</v>
      </c>
      <c r="E23" s="32">
        <f t="shared" si="0"/>
        <v>28743</v>
      </c>
      <c r="F23" s="32">
        <f t="shared" si="0"/>
        <v>76708558</v>
      </c>
      <c r="G23" s="32">
        <f t="shared" si="0"/>
        <v>74543902</v>
      </c>
      <c r="H23" s="60">
        <f t="shared" si="0"/>
        <v>2164656</v>
      </c>
      <c r="I23" s="106">
        <f t="shared" si="0"/>
        <v>95</v>
      </c>
      <c r="J23" s="32">
        <f>SUM(J9:J22)</f>
        <v>138339</v>
      </c>
      <c r="K23" s="32">
        <f t="shared" ref="K23:N23" si="1">SUM(K9:K22)</f>
        <v>27474</v>
      </c>
      <c r="L23" s="32">
        <f t="shared" si="1"/>
        <v>4048165</v>
      </c>
      <c r="M23" s="32">
        <f t="shared" si="1"/>
        <v>3672276</v>
      </c>
      <c r="N23" s="32">
        <f t="shared" si="1"/>
        <v>375889</v>
      </c>
    </row>
    <row r="24" spans="1:14" ht="24" customHeight="1" x14ac:dyDescent="0.2">
      <c r="A24" s="29">
        <v>15</v>
      </c>
      <c r="B24" s="98" t="s">
        <v>180</v>
      </c>
      <c r="C24" s="163">
        <v>3809</v>
      </c>
      <c r="D24" s="164">
        <v>11888</v>
      </c>
      <c r="E24" s="164">
        <v>606</v>
      </c>
      <c r="F24" s="164">
        <v>1460888</v>
      </c>
      <c r="G24" s="164">
        <v>1419280</v>
      </c>
      <c r="H24" s="165">
        <v>41608</v>
      </c>
      <c r="I24" s="163">
        <v>4</v>
      </c>
      <c r="J24" s="164">
        <v>2165</v>
      </c>
      <c r="K24" s="164">
        <v>466</v>
      </c>
      <c r="L24" s="164">
        <v>59337</v>
      </c>
      <c r="M24" s="164">
        <v>53288</v>
      </c>
      <c r="N24" s="165">
        <v>6049</v>
      </c>
    </row>
    <row r="25" spans="1:14" ht="24" customHeight="1" x14ac:dyDescent="0.2">
      <c r="A25" s="30">
        <v>16</v>
      </c>
      <c r="B25" s="99" t="s">
        <v>38</v>
      </c>
      <c r="C25" s="157">
        <v>2355</v>
      </c>
      <c r="D25" s="158">
        <v>7826</v>
      </c>
      <c r="E25" s="158">
        <v>482</v>
      </c>
      <c r="F25" s="158">
        <v>809720</v>
      </c>
      <c r="G25" s="158">
        <v>782329</v>
      </c>
      <c r="H25" s="159">
        <v>27391</v>
      </c>
      <c r="I25" s="157">
        <v>7</v>
      </c>
      <c r="J25" s="158">
        <v>1758</v>
      </c>
      <c r="K25" s="158">
        <v>435</v>
      </c>
      <c r="L25" s="158">
        <v>41585</v>
      </c>
      <c r="M25" s="158">
        <v>36964</v>
      </c>
      <c r="N25" s="159">
        <v>4621</v>
      </c>
    </row>
    <row r="26" spans="1:14" ht="24" customHeight="1" x14ac:dyDescent="0.2">
      <c r="A26" s="30">
        <v>17</v>
      </c>
      <c r="B26" s="99" t="s">
        <v>39</v>
      </c>
      <c r="C26" s="157">
        <v>1346</v>
      </c>
      <c r="D26" s="158">
        <v>4041</v>
      </c>
      <c r="E26" s="158">
        <v>287</v>
      </c>
      <c r="F26" s="158">
        <v>388474</v>
      </c>
      <c r="G26" s="158">
        <v>374330</v>
      </c>
      <c r="H26" s="159">
        <v>14144</v>
      </c>
      <c r="I26" s="157">
        <v>5</v>
      </c>
      <c r="J26" s="158">
        <v>1349</v>
      </c>
      <c r="K26" s="158">
        <v>385</v>
      </c>
      <c r="L26" s="158">
        <v>31183</v>
      </c>
      <c r="M26" s="158">
        <v>27560</v>
      </c>
      <c r="N26" s="159">
        <v>3623</v>
      </c>
    </row>
    <row r="27" spans="1:14" ht="24" customHeight="1" x14ac:dyDescent="0.2">
      <c r="A27" s="30">
        <v>18</v>
      </c>
      <c r="B27" s="99" t="s">
        <v>40</v>
      </c>
      <c r="C27" s="157">
        <v>1552</v>
      </c>
      <c r="D27" s="158">
        <v>4370</v>
      </c>
      <c r="E27" s="158">
        <v>271</v>
      </c>
      <c r="F27" s="158">
        <v>475455</v>
      </c>
      <c r="G27" s="158">
        <v>460160</v>
      </c>
      <c r="H27" s="159">
        <v>15295</v>
      </c>
      <c r="I27" s="157">
        <v>5</v>
      </c>
      <c r="J27" s="158">
        <v>857</v>
      </c>
      <c r="K27" s="158">
        <v>241</v>
      </c>
      <c r="L27" s="158">
        <v>18216</v>
      </c>
      <c r="M27" s="158">
        <v>15914</v>
      </c>
      <c r="N27" s="159">
        <v>2302</v>
      </c>
    </row>
    <row r="28" spans="1:14" ht="24" customHeight="1" x14ac:dyDescent="0.2">
      <c r="A28" s="30">
        <v>19</v>
      </c>
      <c r="B28" s="99" t="s">
        <v>41</v>
      </c>
      <c r="C28" s="157">
        <v>1948</v>
      </c>
      <c r="D28" s="158">
        <v>5145</v>
      </c>
      <c r="E28" s="158">
        <v>299</v>
      </c>
      <c r="F28" s="158">
        <v>560461</v>
      </c>
      <c r="G28" s="158">
        <v>542454</v>
      </c>
      <c r="H28" s="159">
        <v>18007</v>
      </c>
      <c r="I28" s="157">
        <v>4</v>
      </c>
      <c r="J28" s="158">
        <v>1257</v>
      </c>
      <c r="K28" s="158">
        <v>324</v>
      </c>
      <c r="L28" s="158">
        <v>28550</v>
      </c>
      <c r="M28" s="158">
        <v>25164</v>
      </c>
      <c r="N28" s="159">
        <v>3386</v>
      </c>
    </row>
    <row r="29" spans="1:14" ht="24" customHeight="1" x14ac:dyDescent="0.2">
      <c r="A29" s="30">
        <v>20</v>
      </c>
      <c r="B29" s="99" t="s">
        <v>42</v>
      </c>
      <c r="C29" s="157">
        <v>4459</v>
      </c>
      <c r="D29" s="158">
        <v>13631</v>
      </c>
      <c r="E29" s="158">
        <v>736</v>
      </c>
      <c r="F29" s="158">
        <v>1654788</v>
      </c>
      <c r="G29" s="158">
        <v>1607086</v>
      </c>
      <c r="H29" s="159">
        <v>47702</v>
      </c>
      <c r="I29" s="157">
        <v>6</v>
      </c>
      <c r="J29" s="158">
        <v>3324</v>
      </c>
      <c r="K29" s="158">
        <v>722</v>
      </c>
      <c r="L29" s="158">
        <v>88733</v>
      </c>
      <c r="M29" s="158">
        <v>79590</v>
      </c>
      <c r="N29" s="159">
        <v>9143</v>
      </c>
    </row>
    <row r="30" spans="1:14" ht="24" customHeight="1" x14ac:dyDescent="0.2">
      <c r="A30" s="30">
        <v>21</v>
      </c>
      <c r="B30" s="99" t="s">
        <v>43</v>
      </c>
      <c r="C30" s="157">
        <v>3668</v>
      </c>
      <c r="D30" s="158">
        <v>8719</v>
      </c>
      <c r="E30" s="158">
        <v>455</v>
      </c>
      <c r="F30" s="158">
        <v>1015937</v>
      </c>
      <c r="G30" s="158">
        <v>985420</v>
      </c>
      <c r="H30" s="159">
        <v>30517</v>
      </c>
      <c r="I30" s="157">
        <v>3</v>
      </c>
      <c r="J30" s="158">
        <v>2829</v>
      </c>
      <c r="K30" s="158">
        <v>515</v>
      </c>
      <c r="L30" s="158">
        <v>94740</v>
      </c>
      <c r="M30" s="158">
        <v>86743</v>
      </c>
      <c r="N30" s="159">
        <v>7997</v>
      </c>
    </row>
    <row r="31" spans="1:14" ht="24" customHeight="1" x14ac:dyDescent="0.2">
      <c r="A31" s="30">
        <v>22</v>
      </c>
      <c r="B31" s="99" t="s">
        <v>44</v>
      </c>
      <c r="C31" s="157">
        <v>1431</v>
      </c>
      <c r="D31" s="158">
        <v>3593</v>
      </c>
      <c r="E31" s="158">
        <v>221</v>
      </c>
      <c r="F31" s="158">
        <v>345647</v>
      </c>
      <c r="G31" s="158">
        <v>333071</v>
      </c>
      <c r="H31" s="159">
        <v>12576</v>
      </c>
      <c r="I31" s="157">
        <v>5</v>
      </c>
      <c r="J31" s="158">
        <v>1155</v>
      </c>
      <c r="K31" s="158">
        <v>303</v>
      </c>
      <c r="L31" s="158">
        <v>24169</v>
      </c>
      <c r="M31" s="158">
        <v>21058</v>
      </c>
      <c r="N31" s="159">
        <v>3111</v>
      </c>
    </row>
    <row r="32" spans="1:14" ht="24" customHeight="1" x14ac:dyDescent="0.2">
      <c r="A32" s="30">
        <v>23</v>
      </c>
      <c r="B32" s="99" t="s">
        <v>45</v>
      </c>
      <c r="C32" s="157">
        <v>3039</v>
      </c>
      <c r="D32" s="158">
        <v>11735</v>
      </c>
      <c r="E32" s="158">
        <v>491</v>
      </c>
      <c r="F32" s="158">
        <v>1534444</v>
      </c>
      <c r="G32" s="158">
        <v>1493371</v>
      </c>
      <c r="H32" s="159">
        <v>41073</v>
      </c>
      <c r="I32" s="157">
        <v>5</v>
      </c>
      <c r="J32" s="158">
        <v>2134</v>
      </c>
      <c r="K32" s="158">
        <v>494</v>
      </c>
      <c r="L32" s="158">
        <v>57767</v>
      </c>
      <c r="M32" s="158">
        <v>51790</v>
      </c>
      <c r="N32" s="159">
        <v>5977</v>
      </c>
    </row>
    <row r="33" spans="1:14" ht="24" customHeight="1" x14ac:dyDescent="0.2">
      <c r="A33" s="30">
        <v>24</v>
      </c>
      <c r="B33" s="99" t="s">
        <v>46</v>
      </c>
      <c r="C33" s="157">
        <v>2159</v>
      </c>
      <c r="D33" s="158">
        <v>7141</v>
      </c>
      <c r="E33" s="158">
        <v>492</v>
      </c>
      <c r="F33" s="158">
        <v>700902</v>
      </c>
      <c r="G33" s="158">
        <v>675908</v>
      </c>
      <c r="H33" s="159">
        <v>24994</v>
      </c>
      <c r="I33" s="157">
        <v>7</v>
      </c>
      <c r="J33" s="158">
        <v>2624</v>
      </c>
      <c r="K33" s="158">
        <v>638</v>
      </c>
      <c r="L33" s="158">
        <v>63519</v>
      </c>
      <c r="M33" s="158">
        <v>56273</v>
      </c>
      <c r="N33" s="159">
        <v>7246</v>
      </c>
    </row>
    <row r="34" spans="1:14" ht="24" customHeight="1" x14ac:dyDescent="0.2">
      <c r="A34" s="31">
        <v>25</v>
      </c>
      <c r="B34" s="100" t="s">
        <v>202</v>
      </c>
      <c r="C34" s="160">
        <v>1541</v>
      </c>
      <c r="D34" s="161">
        <v>5158</v>
      </c>
      <c r="E34" s="161">
        <v>344</v>
      </c>
      <c r="F34" s="161">
        <v>476865</v>
      </c>
      <c r="G34" s="161">
        <v>458812</v>
      </c>
      <c r="H34" s="162">
        <v>18053</v>
      </c>
      <c r="I34" s="160">
        <v>6</v>
      </c>
      <c r="J34" s="161">
        <v>1458</v>
      </c>
      <c r="K34" s="161">
        <v>409</v>
      </c>
      <c r="L34" s="161">
        <v>28428</v>
      </c>
      <c r="M34" s="161">
        <v>24468</v>
      </c>
      <c r="N34" s="162">
        <v>3960</v>
      </c>
    </row>
    <row r="35" spans="1:14" ht="24" customHeight="1" x14ac:dyDescent="0.2">
      <c r="A35" s="33"/>
      <c r="B35" s="101" t="s">
        <v>289</v>
      </c>
      <c r="C35" s="106">
        <f t="shared" ref="C35:H35" si="2">SUM(C24:C34)</f>
        <v>27307</v>
      </c>
      <c r="D35" s="32">
        <f t="shared" si="2"/>
        <v>83247</v>
      </c>
      <c r="E35" s="32">
        <f t="shared" si="2"/>
        <v>4684</v>
      </c>
      <c r="F35" s="32">
        <f t="shared" si="2"/>
        <v>9423581</v>
      </c>
      <c r="G35" s="32">
        <f t="shared" si="2"/>
        <v>9132221</v>
      </c>
      <c r="H35" s="89">
        <f t="shared" si="2"/>
        <v>291360</v>
      </c>
      <c r="I35" s="106">
        <f t="shared" ref="I35:N35" si="3">SUM(I24:I34)</f>
        <v>57</v>
      </c>
      <c r="J35" s="32">
        <f t="shared" si="3"/>
        <v>20910</v>
      </c>
      <c r="K35" s="32">
        <f t="shared" si="3"/>
        <v>4932</v>
      </c>
      <c r="L35" s="32">
        <f t="shared" si="3"/>
        <v>536227</v>
      </c>
      <c r="M35" s="32">
        <f t="shared" si="3"/>
        <v>478812</v>
      </c>
      <c r="N35" s="89">
        <f t="shared" si="3"/>
        <v>57415</v>
      </c>
    </row>
    <row r="36" spans="1:14" ht="24" customHeight="1" thickBot="1" x14ac:dyDescent="0.2">
      <c r="A36" s="34"/>
      <c r="B36" s="102" t="s">
        <v>47</v>
      </c>
      <c r="C36" s="107">
        <f t="shared" ref="C36:N36" si="4">SUM(C23,C35)</f>
        <v>132390</v>
      </c>
      <c r="D36" s="35">
        <f t="shared" si="4"/>
        <v>701804</v>
      </c>
      <c r="E36" s="35">
        <f t="shared" si="4"/>
        <v>33427</v>
      </c>
      <c r="F36" s="35">
        <f t="shared" si="4"/>
        <v>86132139</v>
      </c>
      <c r="G36" s="35">
        <f t="shared" si="4"/>
        <v>83676123</v>
      </c>
      <c r="H36" s="90">
        <f t="shared" si="4"/>
        <v>2456016</v>
      </c>
      <c r="I36" s="107">
        <f t="shared" si="4"/>
        <v>152</v>
      </c>
      <c r="J36" s="35">
        <f t="shared" si="4"/>
        <v>159249</v>
      </c>
      <c r="K36" s="35">
        <f t="shared" si="4"/>
        <v>32406</v>
      </c>
      <c r="L36" s="35">
        <f t="shared" si="4"/>
        <v>4584392</v>
      </c>
      <c r="M36" s="35">
        <f t="shared" si="4"/>
        <v>4151088</v>
      </c>
      <c r="N36" s="90">
        <f t="shared" si="4"/>
        <v>433304</v>
      </c>
    </row>
    <row r="38" spans="1:14" x14ac:dyDescent="0.15">
      <c r="B38" s="57" t="s">
        <v>444</v>
      </c>
      <c r="C38" s="1">
        <f>SUM(C9:C22,C24:C34)</f>
        <v>132390</v>
      </c>
      <c r="D38" s="1">
        <f>SUM(D9:D22,D24:D34)</f>
        <v>701804</v>
      </c>
      <c r="E38" s="1">
        <f>SUM(E9:E22,E24:E34)</f>
        <v>33427</v>
      </c>
      <c r="F38" s="1">
        <f>SUM(G38:H38)</f>
        <v>86132139</v>
      </c>
      <c r="G38" s="1">
        <f>SUM(G9:G22,G24:G34)</f>
        <v>83676123</v>
      </c>
      <c r="H38" s="1">
        <f>SUM(H9:H22,H24:H34)</f>
        <v>2456016</v>
      </c>
      <c r="I38" s="1">
        <f>SUM(I9:I22,I24:I34)</f>
        <v>152</v>
      </c>
      <c r="J38" s="1">
        <f>SUM(J9:J22,J24:J34)</f>
        <v>159249</v>
      </c>
      <c r="K38" s="1">
        <f>SUM(K9:K22,K24:K34)</f>
        <v>32406</v>
      </c>
      <c r="L38" s="1">
        <f>SUM(M38:N38)</f>
        <v>4584392</v>
      </c>
      <c r="M38" s="1">
        <f>SUM(M9:M22,M24:M34)</f>
        <v>4151088</v>
      </c>
      <c r="N38" s="1">
        <f>SUM(N9:N22,N24:N34)</f>
        <v>433304</v>
      </c>
    </row>
    <row r="39" spans="1:14" x14ac:dyDescent="0.15">
      <c r="C39" s="1">
        <f>C36-C38</f>
        <v>0</v>
      </c>
      <c r="D39" s="1">
        <f>D36-D38</f>
        <v>0</v>
      </c>
      <c r="E39" s="1">
        <f>E36-E38</f>
        <v>0</v>
      </c>
      <c r="F39" s="1">
        <f>F36-F38</f>
        <v>0</v>
      </c>
      <c r="I39" s="1">
        <f>I36-I38</f>
        <v>0</v>
      </c>
      <c r="J39" s="1">
        <f>J36-J38</f>
        <v>0</v>
      </c>
      <c r="K39" s="1">
        <f>K36-K38</f>
        <v>0</v>
      </c>
      <c r="L39" s="1">
        <f>L36-L38</f>
        <v>0</v>
      </c>
    </row>
    <row r="40" spans="1:14" x14ac:dyDescent="0.15">
      <c r="B40" s="1" t="s">
        <v>672</v>
      </c>
      <c r="C40" s="1">
        <v>132031</v>
      </c>
      <c r="D40" s="1">
        <v>696730</v>
      </c>
      <c r="E40" s="1">
        <v>32773</v>
      </c>
      <c r="F40" s="1">
        <v>85534423</v>
      </c>
      <c r="G40" s="1">
        <v>83096421</v>
      </c>
      <c r="H40" s="1">
        <v>2438002</v>
      </c>
      <c r="I40" s="1">
        <v>158</v>
      </c>
      <c r="J40" s="1">
        <v>156378</v>
      </c>
      <c r="K40" s="1">
        <v>31013</v>
      </c>
      <c r="L40" s="1">
        <v>4522441</v>
      </c>
      <c r="M40" s="1">
        <v>4095845</v>
      </c>
      <c r="N40" s="1">
        <v>426596</v>
      </c>
    </row>
    <row r="41" spans="1:14" s="153" customFormat="1" x14ac:dyDescent="0.15">
      <c r="B41" s="153" t="s">
        <v>673</v>
      </c>
      <c r="C41" s="153">
        <f t="shared" ref="C41:N41" si="5">ROUND(C36/C40*100,1)</f>
        <v>100.3</v>
      </c>
      <c r="D41" s="153">
        <f t="shared" si="5"/>
        <v>100.7</v>
      </c>
      <c r="E41" s="153">
        <f t="shared" si="5"/>
        <v>102</v>
      </c>
      <c r="F41" s="153">
        <f t="shared" si="5"/>
        <v>100.7</v>
      </c>
      <c r="G41" s="153">
        <f t="shared" si="5"/>
        <v>100.7</v>
      </c>
      <c r="H41" s="153">
        <f t="shared" si="5"/>
        <v>100.7</v>
      </c>
      <c r="I41" s="153">
        <f t="shared" si="5"/>
        <v>96.2</v>
      </c>
      <c r="J41" s="153">
        <f t="shared" si="5"/>
        <v>101.8</v>
      </c>
      <c r="K41" s="153">
        <f t="shared" si="5"/>
        <v>104.5</v>
      </c>
      <c r="L41" s="153">
        <f t="shared" si="5"/>
        <v>101.4</v>
      </c>
      <c r="M41" s="153">
        <f t="shared" si="5"/>
        <v>101.3</v>
      </c>
      <c r="N41" s="153">
        <f t="shared" si="5"/>
        <v>101.6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15" orientation="landscape" useFirstPageNumber="1" r:id="rId1"/>
  <headerFooter alignWithMargins="0"/>
  <colBreaks count="1" manualBreakCount="1">
    <brk id="8" max="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D41"/>
  <sheetViews>
    <sheetView tabSelected="1" view="pageBreakPreview" zoomScale="80" zoomScaleNormal="100" zoomScaleSheetLayoutView="8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875" style="125" customWidth="1"/>
    <col min="2" max="2" width="13.875" style="125" customWidth="1"/>
    <col min="3" max="6" width="25.875" style="125" customWidth="1"/>
    <col min="7" max="7" width="24.875" style="125" customWidth="1"/>
    <col min="8" max="8" width="23.125" style="125" customWidth="1"/>
    <col min="9" max="9" width="22.125" style="125" customWidth="1"/>
    <col min="10" max="10" width="24.875" style="125" customWidth="1"/>
    <col min="11" max="11" width="22.875" style="125" customWidth="1"/>
    <col min="12" max="12" width="24.875" style="125" customWidth="1"/>
    <col min="13" max="13" width="22.625" style="125" customWidth="1"/>
    <col min="14" max="14" width="23.125" style="125" customWidth="1"/>
    <col min="15" max="22" width="23.375" style="125" customWidth="1"/>
    <col min="23" max="16384" width="11" style="125"/>
  </cols>
  <sheetData>
    <row r="1" spans="1:212" ht="20.100000000000001" customHeight="1" x14ac:dyDescent="0.15"/>
    <row r="2" spans="1:212" ht="20.100000000000001" customHeight="1" x14ac:dyDescent="0.15">
      <c r="B2" s="169"/>
      <c r="C2" s="139" t="s">
        <v>674</v>
      </c>
      <c r="G2" s="139" t="str">
        <f>C2</f>
        <v>第１４表  令和２（2020）年度分市町村民税の所得割額等</v>
      </c>
      <c r="O2" s="139" t="str">
        <f>C2</f>
        <v>第１４表  令和２（2020）年度分市町村民税の所得割額等</v>
      </c>
    </row>
    <row r="3" spans="1:212" s="126" customFormat="1" ht="20.100000000000001" customHeight="1" thickBot="1" x14ac:dyDescent="0.25">
      <c r="C3" s="140" t="s">
        <v>0</v>
      </c>
      <c r="D3" s="170"/>
      <c r="E3" s="170"/>
      <c r="F3" s="171" t="s">
        <v>300</v>
      </c>
      <c r="G3" s="140" t="s">
        <v>2</v>
      </c>
      <c r="H3" s="172"/>
      <c r="I3" s="173"/>
      <c r="L3" s="170"/>
      <c r="M3" s="170"/>
      <c r="N3" s="171" t="s">
        <v>70</v>
      </c>
      <c r="O3" s="140" t="s">
        <v>3</v>
      </c>
      <c r="P3" s="172"/>
      <c r="V3" s="171" t="s">
        <v>70</v>
      </c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4"/>
      <c r="GL3" s="174"/>
      <c r="GM3" s="174"/>
      <c r="GN3" s="174"/>
      <c r="GO3" s="174"/>
      <c r="GP3" s="174"/>
      <c r="GQ3" s="174"/>
      <c r="GR3" s="174"/>
      <c r="GS3" s="174"/>
      <c r="GT3" s="174"/>
      <c r="GU3" s="174"/>
      <c r="GV3" s="174"/>
      <c r="GW3" s="174"/>
      <c r="GX3" s="174"/>
      <c r="GY3" s="174"/>
      <c r="GZ3" s="174"/>
      <c r="HA3" s="174"/>
      <c r="HB3" s="174"/>
      <c r="HC3" s="174"/>
      <c r="HD3" s="174"/>
    </row>
    <row r="4" spans="1:212" ht="24" customHeight="1" x14ac:dyDescent="0.15">
      <c r="A4" s="175"/>
      <c r="B4" s="176"/>
      <c r="C4" s="177" t="s">
        <v>14</v>
      </c>
      <c r="D4" s="138"/>
      <c r="E4" s="138"/>
      <c r="F4" s="178"/>
      <c r="G4" s="179"/>
      <c r="H4" s="180"/>
      <c r="I4" s="181"/>
      <c r="J4" s="182" t="s">
        <v>71</v>
      </c>
      <c r="K4" s="138"/>
      <c r="L4" s="180"/>
      <c r="M4" s="180"/>
      <c r="N4" s="183"/>
      <c r="O4" s="177" t="s">
        <v>72</v>
      </c>
      <c r="P4" s="138"/>
      <c r="Q4" s="138"/>
      <c r="R4" s="138"/>
      <c r="S4" s="138"/>
      <c r="T4" s="138"/>
      <c r="U4" s="138"/>
      <c r="V4" s="184"/>
    </row>
    <row r="5" spans="1:212" ht="24" customHeight="1" x14ac:dyDescent="0.15">
      <c r="A5" s="185"/>
      <c r="B5" s="186"/>
      <c r="C5" s="187"/>
      <c r="D5" s="188"/>
      <c r="E5" s="128"/>
      <c r="F5" s="189"/>
      <c r="G5" s="190"/>
      <c r="H5" s="172"/>
      <c r="I5" s="191"/>
      <c r="J5" s="192"/>
      <c r="K5" s="521" t="s">
        <v>73</v>
      </c>
      <c r="L5" s="522"/>
      <c r="M5" s="522"/>
      <c r="N5" s="523"/>
      <c r="O5" s="518" t="s">
        <v>74</v>
      </c>
      <c r="P5" s="519"/>
      <c r="Q5" s="520"/>
      <c r="R5" s="127"/>
      <c r="S5" s="127"/>
      <c r="T5" s="127"/>
      <c r="U5" s="193"/>
      <c r="V5" s="194"/>
    </row>
    <row r="6" spans="1:212" ht="24" customHeight="1" x14ac:dyDescent="0.2">
      <c r="A6" s="195" t="s">
        <v>9</v>
      </c>
      <c r="B6" s="196"/>
      <c r="C6" s="197" t="s">
        <v>188</v>
      </c>
      <c r="D6" s="198" t="s">
        <v>188</v>
      </c>
      <c r="E6" s="199" t="s">
        <v>12</v>
      </c>
      <c r="F6" s="200" t="s">
        <v>75</v>
      </c>
      <c r="G6" s="201" t="s">
        <v>76</v>
      </c>
      <c r="H6" s="202" t="s">
        <v>77</v>
      </c>
      <c r="I6" s="203" t="s">
        <v>78</v>
      </c>
      <c r="J6" s="204" t="s">
        <v>79</v>
      </c>
      <c r="K6" s="205" t="s">
        <v>324</v>
      </c>
      <c r="L6" s="206" t="s">
        <v>325</v>
      </c>
      <c r="M6" s="207" t="s">
        <v>326</v>
      </c>
      <c r="N6" s="208" t="s">
        <v>79</v>
      </c>
      <c r="O6" s="209" t="s">
        <v>324</v>
      </c>
      <c r="P6" s="210" t="s">
        <v>328</v>
      </c>
      <c r="Q6" s="211" t="s">
        <v>79</v>
      </c>
      <c r="R6" s="128" t="s">
        <v>484</v>
      </c>
      <c r="S6" s="128" t="s">
        <v>480</v>
      </c>
      <c r="T6" s="128" t="s">
        <v>336</v>
      </c>
      <c r="U6" s="212" t="s">
        <v>165</v>
      </c>
      <c r="V6" s="213" t="s">
        <v>403</v>
      </c>
    </row>
    <row r="7" spans="1:212" ht="24" customHeight="1" x14ac:dyDescent="0.2">
      <c r="A7" s="185"/>
      <c r="B7" s="214"/>
      <c r="C7" s="143" t="s">
        <v>189</v>
      </c>
      <c r="D7" s="215" t="s">
        <v>190</v>
      </c>
      <c r="E7" s="216"/>
      <c r="F7" s="217" t="s">
        <v>80</v>
      </c>
      <c r="G7" s="218"/>
      <c r="H7" s="216"/>
      <c r="I7" s="219"/>
      <c r="J7" s="220"/>
      <c r="K7" s="219" t="s">
        <v>167</v>
      </c>
      <c r="L7" s="221" t="s">
        <v>334</v>
      </c>
      <c r="M7" s="172" t="s">
        <v>334</v>
      </c>
      <c r="N7" s="217"/>
      <c r="O7" s="222" t="s">
        <v>167</v>
      </c>
      <c r="P7" s="223" t="s">
        <v>335</v>
      </c>
      <c r="Q7" s="224"/>
      <c r="R7" s="128" t="s">
        <v>459</v>
      </c>
      <c r="S7" s="128" t="s">
        <v>481</v>
      </c>
      <c r="T7" s="128" t="s">
        <v>337</v>
      </c>
      <c r="U7" s="128" t="s">
        <v>338</v>
      </c>
      <c r="V7" s="213"/>
    </row>
    <row r="8" spans="1:212" s="234" customFormat="1" ht="24" customHeight="1" x14ac:dyDescent="0.2">
      <c r="A8" s="225"/>
      <c r="B8" s="226"/>
      <c r="C8" s="144" t="s">
        <v>273</v>
      </c>
      <c r="D8" s="129" t="s">
        <v>274</v>
      </c>
      <c r="E8" s="129" t="s">
        <v>275</v>
      </c>
      <c r="F8" s="227" t="s">
        <v>276</v>
      </c>
      <c r="G8" s="228" t="s">
        <v>277</v>
      </c>
      <c r="H8" s="129" t="s">
        <v>278</v>
      </c>
      <c r="I8" s="129" t="s">
        <v>279</v>
      </c>
      <c r="J8" s="129" t="s">
        <v>280</v>
      </c>
      <c r="K8" s="129" t="s">
        <v>281</v>
      </c>
      <c r="L8" s="129" t="s">
        <v>282</v>
      </c>
      <c r="M8" s="229" t="s">
        <v>283</v>
      </c>
      <c r="N8" s="230" t="s">
        <v>284</v>
      </c>
      <c r="O8" s="231" t="s">
        <v>285</v>
      </c>
      <c r="P8" s="232" t="s">
        <v>286</v>
      </c>
      <c r="Q8" s="129" t="s">
        <v>287</v>
      </c>
      <c r="R8" s="129" t="s">
        <v>461</v>
      </c>
      <c r="S8" s="129" t="s">
        <v>482</v>
      </c>
      <c r="T8" s="129" t="s">
        <v>463</v>
      </c>
      <c r="U8" s="229" t="s">
        <v>462</v>
      </c>
      <c r="V8" s="233" t="s">
        <v>483</v>
      </c>
    </row>
    <row r="9" spans="1:212" ht="24" customHeight="1" x14ac:dyDescent="0.2">
      <c r="A9" s="235">
        <v>1</v>
      </c>
      <c r="B9" s="236" t="s">
        <v>28</v>
      </c>
      <c r="C9" s="154">
        <v>231169</v>
      </c>
      <c r="D9" s="155">
        <v>19668</v>
      </c>
      <c r="E9" s="155">
        <v>250837</v>
      </c>
      <c r="F9" s="156">
        <v>262</v>
      </c>
      <c r="G9" s="154">
        <v>859071126</v>
      </c>
      <c r="H9" s="155">
        <v>10614</v>
      </c>
      <c r="I9" s="155">
        <v>0</v>
      </c>
      <c r="J9" s="155">
        <v>859081740</v>
      </c>
      <c r="K9" s="155">
        <v>12875588</v>
      </c>
      <c r="L9" s="155">
        <v>1448275</v>
      </c>
      <c r="M9" s="155">
        <v>103112</v>
      </c>
      <c r="N9" s="165">
        <v>14426975</v>
      </c>
      <c r="O9" s="154">
        <v>79249</v>
      </c>
      <c r="P9" s="164">
        <v>0</v>
      </c>
      <c r="Q9" s="155">
        <v>79249</v>
      </c>
      <c r="R9" s="155">
        <v>3368436</v>
      </c>
      <c r="S9" s="155">
        <v>1083231</v>
      </c>
      <c r="T9" s="155">
        <v>282565</v>
      </c>
      <c r="U9" s="155">
        <v>170528</v>
      </c>
      <c r="V9" s="156">
        <v>878492724</v>
      </c>
    </row>
    <row r="10" spans="1:212" ht="24" customHeight="1" x14ac:dyDescent="0.2">
      <c r="A10" s="237">
        <v>2</v>
      </c>
      <c r="B10" s="238" t="s">
        <v>29</v>
      </c>
      <c r="C10" s="157">
        <v>60934</v>
      </c>
      <c r="D10" s="158">
        <v>5742</v>
      </c>
      <c r="E10" s="158">
        <v>66676</v>
      </c>
      <c r="F10" s="159">
        <v>86</v>
      </c>
      <c r="G10" s="157">
        <v>193605273</v>
      </c>
      <c r="H10" s="158">
        <v>3032</v>
      </c>
      <c r="I10" s="158">
        <v>0</v>
      </c>
      <c r="J10" s="158">
        <v>193608305</v>
      </c>
      <c r="K10" s="158">
        <v>2568792</v>
      </c>
      <c r="L10" s="158">
        <v>29414</v>
      </c>
      <c r="M10" s="158">
        <v>27653</v>
      </c>
      <c r="N10" s="159">
        <v>2625859</v>
      </c>
      <c r="O10" s="157">
        <v>25463</v>
      </c>
      <c r="P10" s="158">
        <v>0</v>
      </c>
      <c r="Q10" s="158">
        <v>25463</v>
      </c>
      <c r="R10" s="158">
        <v>722298</v>
      </c>
      <c r="S10" s="158">
        <v>195881</v>
      </c>
      <c r="T10" s="158">
        <v>78914</v>
      </c>
      <c r="U10" s="158">
        <v>70632</v>
      </c>
      <c r="V10" s="159">
        <v>197327352</v>
      </c>
    </row>
    <row r="11" spans="1:212" ht="24" customHeight="1" x14ac:dyDescent="0.2">
      <c r="A11" s="237">
        <v>3</v>
      </c>
      <c r="B11" s="238" t="s">
        <v>30</v>
      </c>
      <c r="C11" s="157">
        <v>66215</v>
      </c>
      <c r="D11" s="158">
        <v>6512</v>
      </c>
      <c r="E11" s="158">
        <v>72727</v>
      </c>
      <c r="F11" s="159">
        <v>89</v>
      </c>
      <c r="G11" s="157">
        <v>210838151</v>
      </c>
      <c r="H11" s="158">
        <v>0</v>
      </c>
      <c r="I11" s="158">
        <v>0</v>
      </c>
      <c r="J11" s="158">
        <v>210838151</v>
      </c>
      <c r="K11" s="158">
        <v>2303574</v>
      </c>
      <c r="L11" s="158">
        <v>304741</v>
      </c>
      <c r="M11" s="158">
        <v>98511</v>
      </c>
      <c r="N11" s="159">
        <v>2706826</v>
      </c>
      <c r="O11" s="157">
        <v>9141</v>
      </c>
      <c r="P11" s="158">
        <v>0</v>
      </c>
      <c r="Q11" s="158">
        <v>9141</v>
      </c>
      <c r="R11" s="158">
        <v>324240</v>
      </c>
      <c r="S11" s="158">
        <v>242203</v>
      </c>
      <c r="T11" s="158">
        <v>55737</v>
      </c>
      <c r="U11" s="158">
        <v>35026</v>
      </c>
      <c r="V11" s="159">
        <v>214211324</v>
      </c>
    </row>
    <row r="12" spans="1:212" ht="24" customHeight="1" x14ac:dyDescent="0.2">
      <c r="A12" s="237">
        <v>4</v>
      </c>
      <c r="B12" s="238" t="s">
        <v>31</v>
      </c>
      <c r="C12" s="157">
        <v>48955</v>
      </c>
      <c r="D12" s="158">
        <v>4969</v>
      </c>
      <c r="E12" s="158">
        <v>53924</v>
      </c>
      <c r="F12" s="159">
        <v>63</v>
      </c>
      <c r="G12" s="157">
        <v>155303228</v>
      </c>
      <c r="H12" s="158">
        <v>13223</v>
      </c>
      <c r="I12" s="158">
        <v>0</v>
      </c>
      <c r="J12" s="158">
        <v>155316451</v>
      </c>
      <c r="K12" s="158">
        <v>2343224</v>
      </c>
      <c r="L12" s="158">
        <v>0</v>
      </c>
      <c r="M12" s="158">
        <v>0</v>
      </c>
      <c r="N12" s="159">
        <v>2343224</v>
      </c>
      <c r="O12" s="157">
        <v>26990</v>
      </c>
      <c r="P12" s="158">
        <v>0</v>
      </c>
      <c r="Q12" s="158">
        <v>26990</v>
      </c>
      <c r="R12" s="158">
        <v>1027270</v>
      </c>
      <c r="S12" s="158">
        <v>134718</v>
      </c>
      <c r="T12" s="158">
        <v>38533</v>
      </c>
      <c r="U12" s="158">
        <v>71352</v>
      </c>
      <c r="V12" s="159">
        <v>158958538</v>
      </c>
    </row>
    <row r="13" spans="1:212" ht="24" customHeight="1" x14ac:dyDescent="0.2">
      <c r="A13" s="237">
        <v>5</v>
      </c>
      <c r="B13" s="238" t="s">
        <v>32</v>
      </c>
      <c r="C13" s="157">
        <v>41658</v>
      </c>
      <c r="D13" s="158">
        <v>4010</v>
      </c>
      <c r="E13" s="158">
        <v>45668</v>
      </c>
      <c r="F13" s="159">
        <v>48</v>
      </c>
      <c r="G13" s="157">
        <v>130270436</v>
      </c>
      <c r="H13" s="158">
        <v>20490</v>
      </c>
      <c r="I13" s="158">
        <v>0</v>
      </c>
      <c r="J13" s="158">
        <v>130290926</v>
      </c>
      <c r="K13" s="158">
        <v>1583635</v>
      </c>
      <c r="L13" s="158">
        <v>63699</v>
      </c>
      <c r="M13" s="158">
        <v>95899</v>
      </c>
      <c r="N13" s="159">
        <v>1743233</v>
      </c>
      <c r="O13" s="157">
        <v>4909</v>
      </c>
      <c r="P13" s="158">
        <v>0</v>
      </c>
      <c r="Q13" s="158">
        <v>4909</v>
      </c>
      <c r="R13" s="158">
        <v>218321</v>
      </c>
      <c r="S13" s="158">
        <v>79747</v>
      </c>
      <c r="T13" s="158">
        <v>108668</v>
      </c>
      <c r="U13" s="158">
        <v>145849</v>
      </c>
      <c r="V13" s="159">
        <v>132591653</v>
      </c>
    </row>
    <row r="14" spans="1:212" ht="24" customHeight="1" x14ac:dyDescent="0.2">
      <c r="A14" s="237">
        <v>6</v>
      </c>
      <c r="B14" s="238" t="s">
        <v>33</v>
      </c>
      <c r="C14" s="157">
        <v>34818</v>
      </c>
      <c r="D14" s="158">
        <v>3068</v>
      </c>
      <c r="E14" s="158">
        <v>37886</v>
      </c>
      <c r="F14" s="159">
        <v>39</v>
      </c>
      <c r="G14" s="157">
        <v>100798121</v>
      </c>
      <c r="H14" s="158">
        <v>20521</v>
      </c>
      <c r="I14" s="158">
        <v>0</v>
      </c>
      <c r="J14" s="158">
        <v>100818642</v>
      </c>
      <c r="K14" s="158">
        <v>775980</v>
      </c>
      <c r="L14" s="158">
        <v>22315</v>
      </c>
      <c r="M14" s="158">
        <v>45528</v>
      </c>
      <c r="N14" s="159">
        <v>843823</v>
      </c>
      <c r="O14" s="157">
        <v>0</v>
      </c>
      <c r="P14" s="158">
        <v>0</v>
      </c>
      <c r="Q14" s="158">
        <v>0</v>
      </c>
      <c r="R14" s="158">
        <v>189392</v>
      </c>
      <c r="S14" s="158">
        <v>61307</v>
      </c>
      <c r="T14" s="158">
        <v>21006</v>
      </c>
      <c r="U14" s="158">
        <v>9188</v>
      </c>
      <c r="V14" s="159">
        <v>101943358</v>
      </c>
    </row>
    <row r="15" spans="1:212" ht="24" customHeight="1" x14ac:dyDescent="0.2">
      <c r="A15" s="237">
        <v>7</v>
      </c>
      <c r="B15" s="238" t="s">
        <v>34</v>
      </c>
      <c r="C15" s="157">
        <v>71882</v>
      </c>
      <c r="D15" s="158">
        <v>7321</v>
      </c>
      <c r="E15" s="158">
        <v>79203</v>
      </c>
      <c r="F15" s="159">
        <v>90</v>
      </c>
      <c r="G15" s="157">
        <v>251327166</v>
      </c>
      <c r="H15" s="158">
        <v>0</v>
      </c>
      <c r="I15" s="158">
        <v>0</v>
      </c>
      <c r="J15" s="158">
        <v>251327166</v>
      </c>
      <c r="K15" s="158">
        <v>4468907</v>
      </c>
      <c r="L15" s="158">
        <v>104817</v>
      </c>
      <c r="M15" s="158">
        <v>44080</v>
      </c>
      <c r="N15" s="159">
        <v>4617804</v>
      </c>
      <c r="O15" s="157">
        <v>32114</v>
      </c>
      <c r="P15" s="158">
        <v>0</v>
      </c>
      <c r="Q15" s="158">
        <v>32114</v>
      </c>
      <c r="R15" s="158">
        <v>448614</v>
      </c>
      <c r="S15" s="158">
        <v>146681</v>
      </c>
      <c r="T15" s="158">
        <v>61340</v>
      </c>
      <c r="U15" s="158">
        <v>60008</v>
      </c>
      <c r="V15" s="159">
        <v>256693727</v>
      </c>
    </row>
    <row r="16" spans="1:212" ht="24" customHeight="1" x14ac:dyDescent="0.2">
      <c r="A16" s="237">
        <v>8</v>
      </c>
      <c r="B16" s="238" t="s">
        <v>35</v>
      </c>
      <c r="C16" s="157">
        <v>34536</v>
      </c>
      <c r="D16" s="158">
        <v>3550</v>
      </c>
      <c r="E16" s="158">
        <v>38086</v>
      </c>
      <c r="F16" s="159">
        <v>49</v>
      </c>
      <c r="G16" s="157">
        <v>110044356</v>
      </c>
      <c r="H16" s="158">
        <v>0</v>
      </c>
      <c r="I16" s="158">
        <v>0</v>
      </c>
      <c r="J16" s="158">
        <v>110044356</v>
      </c>
      <c r="K16" s="158">
        <v>953421</v>
      </c>
      <c r="L16" s="158">
        <v>54885</v>
      </c>
      <c r="M16" s="158">
        <v>0</v>
      </c>
      <c r="N16" s="159">
        <v>1008306</v>
      </c>
      <c r="O16" s="157">
        <v>2292</v>
      </c>
      <c r="P16" s="158">
        <v>0</v>
      </c>
      <c r="Q16" s="158">
        <v>2292</v>
      </c>
      <c r="R16" s="158">
        <v>4361</v>
      </c>
      <c r="S16" s="158">
        <v>91670</v>
      </c>
      <c r="T16" s="158">
        <v>15651</v>
      </c>
      <c r="U16" s="158">
        <v>11634</v>
      </c>
      <c r="V16" s="159">
        <v>111178270</v>
      </c>
    </row>
    <row r="17" spans="1:22" ht="24" customHeight="1" x14ac:dyDescent="0.2">
      <c r="A17" s="237">
        <v>9</v>
      </c>
      <c r="B17" s="238" t="s">
        <v>36</v>
      </c>
      <c r="C17" s="157">
        <v>30139</v>
      </c>
      <c r="D17" s="158">
        <v>2868</v>
      </c>
      <c r="E17" s="158">
        <v>33007</v>
      </c>
      <c r="F17" s="159">
        <v>44</v>
      </c>
      <c r="G17" s="157">
        <v>95034361</v>
      </c>
      <c r="H17" s="158">
        <v>13051</v>
      </c>
      <c r="I17" s="158">
        <v>0</v>
      </c>
      <c r="J17" s="158">
        <v>95047412</v>
      </c>
      <c r="K17" s="158">
        <v>876993</v>
      </c>
      <c r="L17" s="158">
        <v>55604</v>
      </c>
      <c r="M17" s="158">
        <v>0</v>
      </c>
      <c r="N17" s="159">
        <v>932597</v>
      </c>
      <c r="O17" s="157">
        <v>3975</v>
      </c>
      <c r="P17" s="158">
        <v>0</v>
      </c>
      <c r="Q17" s="158">
        <v>3975</v>
      </c>
      <c r="R17" s="158">
        <v>192023</v>
      </c>
      <c r="S17" s="158">
        <v>403709</v>
      </c>
      <c r="T17" s="158">
        <v>12307</v>
      </c>
      <c r="U17" s="158">
        <v>16541</v>
      </c>
      <c r="V17" s="159">
        <v>96608564</v>
      </c>
    </row>
    <row r="18" spans="1:22" ht="24" customHeight="1" x14ac:dyDescent="0.2">
      <c r="A18" s="237">
        <v>10</v>
      </c>
      <c r="B18" s="238" t="s">
        <v>181</v>
      </c>
      <c r="C18" s="157">
        <v>13481</v>
      </c>
      <c r="D18" s="158">
        <v>1298</v>
      </c>
      <c r="E18" s="158">
        <v>14779</v>
      </c>
      <c r="F18" s="159">
        <v>14</v>
      </c>
      <c r="G18" s="157">
        <v>41177510</v>
      </c>
      <c r="H18" s="158">
        <v>1185</v>
      </c>
      <c r="I18" s="158">
        <v>0</v>
      </c>
      <c r="J18" s="158">
        <v>41178695</v>
      </c>
      <c r="K18" s="158">
        <v>214595</v>
      </c>
      <c r="L18" s="158">
        <v>0</v>
      </c>
      <c r="M18" s="158">
        <v>0</v>
      </c>
      <c r="N18" s="159">
        <v>214595</v>
      </c>
      <c r="O18" s="157">
        <v>685</v>
      </c>
      <c r="P18" s="158">
        <v>0</v>
      </c>
      <c r="Q18" s="158">
        <v>685</v>
      </c>
      <c r="R18" s="158">
        <v>15080</v>
      </c>
      <c r="S18" s="158">
        <v>44014</v>
      </c>
      <c r="T18" s="158">
        <v>7409</v>
      </c>
      <c r="U18" s="158">
        <v>25703</v>
      </c>
      <c r="V18" s="159">
        <v>41486181</v>
      </c>
    </row>
    <row r="19" spans="1:22" ht="24" customHeight="1" x14ac:dyDescent="0.2">
      <c r="A19" s="237">
        <v>11</v>
      </c>
      <c r="B19" s="238" t="s">
        <v>182</v>
      </c>
      <c r="C19" s="157">
        <v>51158</v>
      </c>
      <c r="D19" s="158">
        <v>4954</v>
      </c>
      <c r="E19" s="158">
        <v>56112</v>
      </c>
      <c r="F19" s="159">
        <v>49</v>
      </c>
      <c r="G19" s="157">
        <v>163488837</v>
      </c>
      <c r="H19" s="158">
        <v>3566</v>
      </c>
      <c r="I19" s="158">
        <v>0</v>
      </c>
      <c r="J19" s="158">
        <v>163492403</v>
      </c>
      <c r="K19" s="158">
        <v>2660601</v>
      </c>
      <c r="L19" s="158">
        <v>67466</v>
      </c>
      <c r="M19" s="158">
        <v>22355</v>
      </c>
      <c r="N19" s="159">
        <v>2750422</v>
      </c>
      <c r="O19" s="157">
        <v>31323</v>
      </c>
      <c r="P19" s="158">
        <v>0</v>
      </c>
      <c r="Q19" s="158">
        <v>31323</v>
      </c>
      <c r="R19" s="158">
        <v>1175887</v>
      </c>
      <c r="S19" s="158">
        <v>83390</v>
      </c>
      <c r="T19" s="158">
        <v>31737</v>
      </c>
      <c r="U19" s="158">
        <v>28538</v>
      </c>
      <c r="V19" s="159">
        <v>167593700</v>
      </c>
    </row>
    <row r="20" spans="1:22" ht="24" customHeight="1" x14ac:dyDescent="0.2">
      <c r="A20" s="237">
        <v>12</v>
      </c>
      <c r="B20" s="238" t="s">
        <v>183</v>
      </c>
      <c r="C20" s="157">
        <v>18572</v>
      </c>
      <c r="D20" s="158">
        <v>1969</v>
      </c>
      <c r="E20" s="158">
        <v>20541</v>
      </c>
      <c r="F20" s="159">
        <v>8</v>
      </c>
      <c r="G20" s="157">
        <v>62302541</v>
      </c>
      <c r="H20" s="158">
        <v>3216</v>
      </c>
      <c r="I20" s="158">
        <v>0</v>
      </c>
      <c r="J20" s="158">
        <v>62305757</v>
      </c>
      <c r="K20" s="158">
        <v>619828</v>
      </c>
      <c r="L20" s="158">
        <v>66323</v>
      </c>
      <c r="M20" s="158">
        <v>23109</v>
      </c>
      <c r="N20" s="159">
        <v>709260</v>
      </c>
      <c r="O20" s="157">
        <v>1290</v>
      </c>
      <c r="P20" s="158">
        <v>0</v>
      </c>
      <c r="Q20" s="158">
        <v>1290</v>
      </c>
      <c r="R20" s="158">
        <v>2415</v>
      </c>
      <c r="S20" s="158">
        <v>56326</v>
      </c>
      <c r="T20" s="158">
        <v>5454</v>
      </c>
      <c r="U20" s="158">
        <v>277379</v>
      </c>
      <c r="V20" s="159">
        <v>63357881</v>
      </c>
    </row>
    <row r="21" spans="1:22" ht="24" customHeight="1" x14ac:dyDescent="0.2">
      <c r="A21" s="239">
        <v>13</v>
      </c>
      <c r="B21" s="240" t="s">
        <v>198</v>
      </c>
      <c r="C21" s="157">
        <v>10519</v>
      </c>
      <c r="D21" s="158">
        <v>895</v>
      </c>
      <c r="E21" s="158">
        <v>11414</v>
      </c>
      <c r="F21" s="159">
        <v>19</v>
      </c>
      <c r="G21" s="157">
        <v>30550635</v>
      </c>
      <c r="H21" s="158">
        <v>1593</v>
      </c>
      <c r="I21" s="158">
        <v>0</v>
      </c>
      <c r="J21" s="158">
        <v>30552228</v>
      </c>
      <c r="K21" s="158">
        <v>332839</v>
      </c>
      <c r="L21" s="158">
        <v>0</v>
      </c>
      <c r="M21" s="158">
        <v>364</v>
      </c>
      <c r="N21" s="159">
        <v>333203</v>
      </c>
      <c r="O21" s="157">
        <v>0</v>
      </c>
      <c r="P21" s="158">
        <v>0</v>
      </c>
      <c r="Q21" s="158">
        <v>0</v>
      </c>
      <c r="R21" s="158">
        <v>0</v>
      </c>
      <c r="S21" s="158">
        <v>3799</v>
      </c>
      <c r="T21" s="158">
        <v>3982</v>
      </c>
      <c r="U21" s="158">
        <v>1313</v>
      </c>
      <c r="V21" s="159">
        <v>30894525</v>
      </c>
    </row>
    <row r="22" spans="1:22" ht="24" customHeight="1" x14ac:dyDescent="0.2">
      <c r="A22" s="241">
        <v>14</v>
      </c>
      <c r="B22" s="242" t="s">
        <v>199</v>
      </c>
      <c r="C22" s="160">
        <v>26095</v>
      </c>
      <c r="D22" s="161">
        <v>2302</v>
      </c>
      <c r="E22" s="161">
        <v>28397</v>
      </c>
      <c r="F22" s="162">
        <v>32</v>
      </c>
      <c r="G22" s="160">
        <v>103435025</v>
      </c>
      <c r="H22" s="161">
        <v>0</v>
      </c>
      <c r="I22" s="161">
        <v>0</v>
      </c>
      <c r="J22" s="161">
        <v>103435025</v>
      </c>
      <c r="K22" s="161">
        <v>1590126</v>
      </c>
      <c r="L22" s="161">
        <v>26118</v>
      </c>
      <c r="M22" s="161">
        <v>11378</v>
      </c>
      <c r="N22" s="162">
        <v>1627622</v>
      </c>
      <c r="O22" s="160">
        <v>3390</v>
      </c>
      <c r="P22" s="161">
        <v>0</v>
      </c>
      <c r="Q22" s="161">
        <v>3390</v>
      </c>
      <c r="R22" s="161">
        <v>302622</v>
      </c>
      <c r="S22" s="161">
        <v>101732</v>
      </c>
      <c r="T22" s="161">
        <v>28252</v>
      </c>
      <c r="U22" s="161">
        <v>17443</v>
      </c>
      <c r="V22" s="162">
        <v>105516086</v>
      </c>
    </row>
    <row r="23" spans="1:22" ht="24" customHeight="1" x14ac:dyDescent="0.2">
      <c r="A23" s="185"/>
      <c r="B23" s="214" t="s">
        <v>288</v>
      </c>
      <c r="C23" s="106">
        <f>SUM(C9:C22)</f>
        <v>740131</v>
      </c>
      <c r="D23" s="32">
        <f>SUM(D9:D22)</f>
        <v>69126</v>
      </c>
      <c r="E23" s="32">
        <f t="shared" ref="E23:F23" si="0">SUM(E9:E22)</f>
        <v>809257</v>
      </c>
      <c r="F23" s="32">
        <f t="shared" si="0"/>
        <v>892</v>
      </c>
      <c r="G23" s="106">
        <f>SUM(G9:G22)</f>
        <v>2507246766</v>
      </c>
      <c r="H23" s="32">
        <f>SUM(H9:H22)</f>
        <v>90491</v>
      </c>
      <c r="I23" s="32">
        <f t="shared" ref="I23:M23" si="1">SUM(I9:I22)</f>
        <v>0</v>
      </c>
      <c r="J23" s="32">
        <f t="shared" si="1"/>
        <v>2507337257</v>
      </c>
      <c r="K23" s="32">
        <f t="shared" si="1"/>
        <v>34168103</v>
      </c>
      <c r="L23" s="32">
        <f t="shared" si="1"/>
        <v>2243657</v>
      </c>
      <c r="M23" s="32">
        <f t="shared" si="1"/>
        <v>471989</v>
      </c>
      <c r="N23" s="89">
        <f>SUM(N9:N22)</f>
        <v>36883749</v>
      </c>
      <c r="O23" s="106">
        <f>SUM(O9:O22)</f>
        <v>220821</v>
      </c>
      <c r="P23" s="32">
        <f>SUM(P9:P22)</f>
        <v>0</v>
      </c>
      <c r="Q23" s="32">
        <f t="shared" ref="Q23:U23" si="2">SUM(Q9:Q22)</f>
        <v>220821</v>
      </c>
      <c r="R23" s="32">
        <f t="shared" si="2"/>
        <v>7990959</v>
      </c>
      <c r="S23" s="32">
        <f t="shared" si="2"/>
        <v>2728408</v>
      </c>
      <c r="T23" s="32">
        <f t="shared" si="2"/>
        <v>751555</v>
      </c>
      <c r="U23" s="32">
        <f t="shared" si="2"/>
        <v>941134</v>
      </c>
      <c r="V23" s="89">
        <f>SUM(V9:V22)</f>
        <v>2556853883</v>
      </c>
    </row>
    <row r="24" spans="1:22" ht="24" customHeight="1" x14ac:dyDescent="0.2">
      <c r="A24" s="235">
        <v>15</v>
      </c>
      <c r="B24" s="243" t="s">
        <v>180</v>
      </c>
      <c r="C24" s="163">
        <v>13703</v>
      </c>
      <c r="D24" s="164">
        <v>1429</v>
      </c>
      <c r="E24" s="164">
        <v>15132</v>
      </c>
      <c r="F24" s="165">
        <v>13</v>
      </c>
      <c r="G24" s="163">
        <v>47361835</v>
      </c>
      <c r="H24" s="164">
        <v>0</v>
      </c>
      <c r="I24" s="164">
        <v>0</v>
      </c>
      <c r="J24" s="164">
        <v>47361835</v>
      </c>
      <c r="K24" s="164">
        <v>451676</v>
      </c>
      <c r="L24" s="164">
        <v>53042</v>
      </c>
      <c r="M24" s="164">
        <v>0</v>
      </c>
      <c r="N24" s="165">
        <v>504718</v>
      </c>
      <c r="O24" s="163">
        <v>2807</v>
      </c>
      <c r="P24" s="164">
        <v>0</v>
      </c>
      <c r="Q24" s="164">
        <v>2807</v>
      </c>
      <c r="R24" s="164">
        <v>5284</v>
      </c>
      <c r="S24" s="164">
        <v>13890</v>
      </c>
      <c r="T24" s="164">
        <v>2190</v>
      </c>
      <c r="U24" s="164">
        <v>24633</v>
      </c>
      <c r="V24" s="165">
        <v>47915357</v>
      </c>
    </row>
    <row r="25" spans="1:22" ht="24" customHeight="1" x14ac:dyDescent="0.2">
      <c r="A25" s="237">
        <v>16</v>
      </c>
      <c r="B25" s="244" t="s">
        <v>38</v>
      </c>
      <c r="C25" s="157">
        <v>9326</v>
      </c>
      <c r="D25" s="158">
        <v>928</v>
      </c>
      <c r="E25" s="158">
        <v>10254</v>
      </c>
      <c r="F25" s="159">
        <v>16</v>
      </c>
      <c r="G25" s="157">
        <v>27729185</v>
      </c>
      <c r="H25" s="158">
        <v>2834</v>
      </c>
      <c r="I25" s="158">
        <v>0</v>
      </c>
      <c r="J25" s="158">
        <v>27732019</v>
      </c>
      <c r="K25" s="158">
        <v>131019</v>
      </c>
      <c r="L25" s="158">
        <v>0</v>
      </c>
      <c r="M25" s="158">
        <v>0</v>
      </c>
      <c r="N25" s="159">
        <v>131019</v>
      </c>
      <c r="O25" s="157">
        <v>0</v>
      </c>
      <c r="P25" s="158">
        <v>0</v>
      </c>
      <c r="Q25" s="158">
        <v>0</v>
      </c>
      <c r="R25" s="158">
        <v>27197</v>
      </c>
      <c r="S25" s="158">
        <v>10330</v>
      </c>
      <c r="T25" s="158">
        <v>1552</v>
      </c>
      <c r="U25" s="158">
        <v>7975</v>
      </c>
      <c r="V25" s="159">
        <v>27910092</v>
      </c>
    </row>
    <row r="26" spans="1:22" ht="24" customHeight="1" x14ac:dyDescent="0.2">
      <c r="A26" s="237">
        <v>17</v>
      </c>
      <c r="B26" s="244" t="s">
        <v>39</v>
      </c>
      <c r="C26" s="157">
        <v>4991</v>
      </c>
      <c r="D26" s="158">
        <v>348</v>
      </c>
      <c r="E26" s="158">
        <v>5339</v>
      </c>
      <c r="F26" s="159">
        <v>7</v>
      </c>
      <c r="G26" s="157">
        <v>13702213</v>
      </c>
      <c r="H26" s="158">
        <v>1487</v>
      </c>
      <c r="I26" s="158">
        <v>0</v>
      </c>
      <c r="J26" s="158">
        <v>13703700</v>
      </c>
      <c r="K26" s="158">
        <v>52395</v>
      </c>
      <c r="L26" s="158">
        <v>0</v>
      </c>
      <c r="M26" s="158">
        <v>0</v>
      </c>
      <c r="N26" s="159">
        <v>52395</v>
      </c>
      <c r="O26" s="157">
        <v>542</v>
      </c>
      <c r="P26" s="158">
        <v>0</v>
      </c>
      <c r="Q26" s="158">
        <v>542</v>
      </c>
      <c r="R26" s="158">
        <v>0</v>
      </c>
      <c r="S26" s="158">
        <v>545</v>
      </c>
      <c r="T26" s="158">
        <v>927</v>
      </c>
      <c r="U26" s="158">
        <v>1874</v>
      </c>
      <c r="V26" s="159">
        <v>13759983</v>
      </c>
    </row>
    <row r="27" spans="1:22" ht="24" customHeight="1" x14ac:dyDescent="0.2">
      <c r="A27" s="237">
        <v>18</v>
      </c>
      <c r="B27" s="244" t="s">
        <v>40</v>
      </c>
      <c r="C27" s="157">
        <v>4989</v>
      </c>
      <c r="D27" s="158">
        <v>506</v>
      </c>
      <c r="E27" s="158">
        <v>5495</v>
      </c>
      <c r="F27" s="159">
        <v>5</v>
      </c>
      <c r="G27" s="157">
        <v>15798160</v>
      </c>
      <c r="H27" s="158">
        <v>88</v>
      </c>
      <c r="I27" s="158">
        <v>0</v>
      </c>
      <c r="J27" s="158">
        <v>15798248</v>
      </c>
      <c r="K27" s="158">
        <v>128652</v>
      </c>
      <c r="L27" s="158">
        <v>0</v>
      </c>
      <c r="M27" s="158">
        <v>0</v>
      </c>
      <c r="N27" s="159">
        <v>128652</v>
      </c>
      <c r="O27" s="157">
        <v>1474</v>
      </c>
      <c r="P27" s="158">
        <v>0</v>
      </c>
      <c r="Q27" s="158">
        <v>1474</v>
      </c>
      <c r="R27" s="158">
        <v>11069</v>
      </c>
      <c r="S27" s="158">
        <v>1977</v>
      </c>
      <c r="T27" s="158">
        <v>125</v>
      </c>
      <c r="U27" s="158">
        <v>5098</v>
      </c>
      <c r="V27" s="159">
        <v>15946643</v>
      </c>
    </row>
    <row r="28" spans="1:22" ht="24" customHeight="1" x14ac:dyDescent="0.2">
      <c r="A28" s="237">
        <v>19</v>
      </c>
      <c r="B28" s="244" t="s">
        <v>41</v>
      </c>
      <c r="C28" s="157">
        <v>6237</v>
      </c>
      <c r="D28" s="158">
        <v>725</v>
      </c>
      <c r="E28" s="158">
        <v>6962</v>
      </c>
      <c r="F28" s="159">
        <v>12</v>
      </c>
      <c r="G28" s="157">
        <v>20093745</v>
      </c>
      <c r="H28" s="158">
        <v>0</v>
      </c>
      <c r="I28" s="158">
        <v>52</v>
      </c>
      <c r="J28" s="158">
        <v>20093797</v>
      </c>
      <c r="K28" s="158">
        <v>778240</v>
      </c>
      <c r="L28" s="158">
        <v>0</v>
      </c>
      <c r="M28" s="158">
        <v>0</v>
      </c>
      <c r="N28" s="159">
        <v>778240</v>
      </c>
      <c r="O28" s="157">
        <v>903</v>
      </c>
      <c r="P28" s="158">
        <v>0</v>
      </c>
      <c r="Q28" s="158">
        <v>903</v>
      </c>
      <c r="R28" s="158">
        <v>0</v>
      </c>
      <c r="S28" s="158">
        <v>43271</v>
      </c>
      <c r="T28" s="158">
        <v>1802</v>
      </c>
      <c r="U28" s="158">
        <v>2605</v>
      </c>
      <c r="V28" s="159">
        <v>20920618</v>
      </c>
    </row>
    <row r="29" spans="1:22" ht="24" customHeight="1" x14ac:dyDescent="0.2">
      <c r="A29" s="237">
        <v>20</v>
      </c>
      <c r="B29" s="244" t="s">
        <v>42</v>
      </c>
      <c r="C29" s="157">
        <v>16432</v>
      </c>
      <c r="D29" s="158">
        <v>1628</v>
      </c>
      <c r="E29" s="158">
        <v>18060</v>
      </c>
      <c r="F29" s="159">
        <v>19</v>
      </c>
      <c r="G29" s="157">
        <v>55232422</v>
      </c>
      <c r="H29" s="158">
        <v>611</v>
      </c>
      <c r="I29" s="158">
        <v>0</v>
      </c>
      <c r="J29" s="158">
        <v>55233033</v>
      </c>
      <c r="K29" s="158">
        <v>967308</v>
      </c>
      <c r="L29" s="158">
        <v>23469</v>
      </c>
      <c r="M29" s="158">
        <v>0</v>
      </c>
      <c r="N29" s="159">
        <v>990777</v>
      </c>
      <c r="O29" s="157">
        <v>4787</v>
      </c>
      <c r="P29" s="158">
        <v>0</v>
      </c>
      <c r="Q29" s="158">
        <v>4787</v>
      </c>
      <c r="R29" s="158">
        <v>7928</v>
      </c>
      <c r="S29" s="158">
        <v>50670</v>
      </c>
      <c r="T29" s="158">
        <v>10756</v>
      </c>
      <c r="U29" s="158">
        <v>19220</v>
      </c>
      <c r="V29" s="159">
        <v>56317171</v>
      </c>
    </row>
    <row r="30" spans="1:22" ht="24" customHeight="1" x14ac:dyDescent="0.2">
      <c r="A30" s="237">
        <v>21</v>
      </c>
      <c r="B30" s="244" t="s">
        <v>43</v>
      </c>
      <c r="C30" s="157">
        <v>10952</v>
      </c>
      <c r="D30" s="158">
        <v>1100</v>
      </c>
      <c r="E30" s="158">
        <v>12052</v>
      </c>
      <c r="F30" s="159">
        <v>19</v>
      </c>
      <c r="G30" s="157">
        <v>35399158</v>
      </c>
      <c r="H30" s="158">
        <v>0</v>
      </c>
      <c r="I30" s="158">
        <v>0</v>
      </c>
      <c r="J30" s="158">
        <v>35399158</v>
      </c>
      <c r="K30" s="158">
        <v>432182</v>
      </c>
      <c r="L30" s="158">
        <v>19836</v>
      </c>
      <c r="M30" s="158">
        <v>0</v>
      </c>
      <c r="N30" s="159">
        <v>452018</v>
      </c>
      <c r="O30" s="157">
        <v>7519</v>
      </c>
      <c r="P30" s="158">
        <v>0</v>
      </c>
      <c r="Q30" s="158">
        <v>7519</v>
      </c>
      <c r="R30" s="158">
        <v>14503</v>
      </c>
      <c r="S30" s="158">
        <v>31217</v>
      </c>
      <c r="T30" s="158">
        <v>8154</v>
      </c>
      <c r="U30" s="158">
        <v>1642</v>
      </c>
      <c r="V30" s="159">
        <v>35914211</v>
      </c>
    </row>
    <row r="31" spans="1:22" ht="24" customHeight="1" x14ac:dyDescent="0.2">
      <c r="A31" s="237">
        <v>22</v>
      </c>
      <c r="B31" s="244" t="s">
        <v>44</v>
      </c>
      <c r="C31" s="157">
        <v>4553</v>
      </c>
      <c r="D31" s="158">
        <v>388</v>
      </c>
      <c r="E31" s="158">
        <v>4941</v>
      </c>
      <c r="F31" s="159">
        <v>1</v>
      </c>
      <c r="G31" s="157">
        <v>12867679</v>
      </c>
      <c r="H31" s="158">
        <v>3430</v>
      </c>
      <c r="I31" s="158">
        <v>0</v>
      </c>
      <c r="J31" s="158">
        <v>12871109</v>
      </c>
      <c r="K31" s="158">
        <v>31038</v>
      </c>
      <c r="L31" s="158">
        <v>0</v>
      </c>
      <c r="M31" s="158">
        <v>0</v>
      </c>
      <c r="N31" s="159">
        <v>31038</v>
      </c>
      <c r="O31" s="157">
        <v>19455</v>
      </c>
      <c r="P31" s="158">
        <v>0</v>
      </c>
      <c r="Q31" s="158">
        <v>19455</v>
      </c>
      <c r="R31" s="158">
        <v>0</v>
      </c>
      <c r="S31" s="158">
        <v>5892</v>
      </c>
      <c r="T31" s="158">
        <v>813</v>
      </c>
      <c r="U31" s="158">
        <v>4096</v>
      </c>
      <c r="V31" s="159">
        <v>12932403</v>
      </c>
    </row>
    <row r="32" spans="1:22" ht="24" customHeight="1" x14ac:dyDescent="0.2">
      <c r="A32" s="237">
        <v>23</v>
      </c>
      <c r="B32" s="244" t="s">
        <v>45</v>
      </c>
      <c r="C32" s="157">
        <v>13655</v>
      </c>
      <c r="D32" s="158">
        <v>1132</v>
      </c>
      <c r="E32" s="158">
        <v>14787</v>
      </c>
      <c r="F32" s="159">
        <v>17</v>
      </c>
      <c r="G32" s="157">
        <v>47957935</v>
      </c>
      <c r="H32" s="158">
        <v>507</v>
      </c>
      <c r="I32" s="158">
        <v>0</v>
      </c>
      <c r="J32" s="158">
        <v>47958442</v>
      </c>
      <c r="K32" s="158">
        <v>457750</v>
      </c>
      <c r="L32" s="158">
        <v>0</v>
      </c>
      <c r="M32" s="158">
        <v>6625</v>
      </c>
      <c r="N32" s="159">
        <v>464375</v>
      </c>
      <c r="O32" s="157">
        <v>0</v>
      </c>
      <c r="P32" s="158">
        <v>0</v>
      </c>
      <c r="Q32" s="158">
        <v>0</v>
      </c>
      <c r="R32" s="158">
        <v>4248</v>
      </c>
      <c r="S32" s="158">
        <v>334231</v>
      </c>
      <c r="T32" s="158">
        <v>3848</v>
      </c>
      <c r="U32" s="158">
        <v>3150</v>
      </c>
      <c r="V32" s="159">
        <v>48768294</v>
      </c>
    </row>
    <row r="33" spans="1:22" ht="24" customHeight="1" x14ac:dyDescent="0.2">
      <c r="A33" s="237">
        <v>24</v>
      </c>
      <c r="B33" s="244" t="s">
        <v>46</v>
      </c>
      <c r="C33" s="157">
        <v>9718</v>
      </c>
      <c r="D33" s="158">
        <v>859</v>
      </c>
      <c r="E33" s="158">
        <v>10577</v>
      </c>
      <c r="F33" s="159">
        <v>13</v>
      </c>
      <c r="G33" s="157">
        <v>27060366</v>
      </c>
      <c r="H33" s="158">
        <v>17545</v>
      </c>
      <c r="I33" s="158">
        <v>13750</v>
      </c>
      <c r="J33" s="158">
        <v>27091661</v>
      </c>
      <c r="K33" s="158">
        <v>614780</v>
      </c>
      <c r="L33" s="158">
        <v>0</v>
      </c>
      <c r="M33" s="158">
        <v>6581</v>
      </c>
      <c r="N33" s="159">
        <v>621361</v>
      </c>
      <c r="O33" s="157">
        <v>21554</v>
      </c>
      <c r="P33" s="158">
        <v>0</v>
      </c>
      <c r="Q33" s="158">
        <v>21554</v>
      </c>
      <c r="R33" s="158">
        <v>243665</v>
      </c>
      <c r="S33" s="158">
        <v>8904</v>
      </c>
      <c r="T33" s="158">
        <v>3209</v>
      </c>
      <c r="U33" s="158">
        <v>5811</v>
      </c>
      <c r="V33" s="159">
        <v>27996165</v>
      </c>
    </row>
    <row r="34" spans="1:22" ht="24" customHeight="1" x14ac:dyDescent="0.2">
      <c r="A34" s="239">
        <v>25</v>
      </c>
      <c r="B34" s="245" t="s">
        <v>202</v>
      </c>
      <c r="C34" s="160">
        <v>6370</v>
      </c>
      <c r="D34" s="161">
        <v>559</v>
      </c>
      <c r="E34" s="161">
        <v>6929</v>
      </c>
      <c r="F34" s="162">
        <v>5</v>
      </c>
      <c r="G34" s="160">
        <v>17687259</v>
      </c>
      <c r="H34" s="161">
        <v>5179</v>
      </c>
      <c r="I34" s="161">
        <v>0</v>
      </c>
      <c r="J34" s="161">
        <v>17692438</v>
      </c>
      <c r="K34" s="161">
        <v>57038</v>
      </c>
      <c r="L34" s="161">
        <v>0</v>
      </c>
      <c r="M34" s="161">
        <v>0</v>
      </c>
      <c r="N34" s="162">
        <v>57038</v>
      </c>
      <c r="O34" s="160">
        <v>0</v>
      </c>
      <c r="P34" s="161">
        <v>0</v>
      </c>
      <c r="Q34" s="161">
        <v>0</v>
      </c>
      <c r="R34" s="161">
        <v>0</v>
      </c>
      <c r="S34" s="161">
        <v>4428</v>
      </c>
      <c r="T34" s="161">
        <v>6878</v>
      </c>
      <c r="U34" s="161">
        <v>589</v>
      </c>
      <c r="V34" s="162">
        <v>17761371</v>
      </c>
    </row>
    <row r="35" spans="1:22" ht="24" customHeight="1" x14ac:dyDescent="0.2">
      <c r="A35" s="246"/>
      <c r="B35" s="247" t="s">
        <v>289</v>
      </c>
      <c r="C35" s="106">
        <f>SUM(C24:C34)</f>
        <v>100926</v>
      </c>
      <c r="D35" s="32">
        <f>SUM(D24:D34)</f>
        <v>9602</v>
      </c>
      <c r="E35" s="32">
        <f>SUM(E24:E34)</f>
        <v>110528</v>
      </c>
      <c r="F35" s="89">
        <f>SUM(F24:F34)</f>
        <v>127</v>
      </c>
      <c r="G35" s="106">
        <f t="shared" ref="G35:V35" si="3">SUM(G24:G34)</f>
        <v>320889957</v>
      </c>
      <c r="H35" s="32">
        <f t="shared" si="3"/>
        <v>31681</v>
      </c>
      <c r="I35" s="32">
        <f t="shared" si="3"/>
        <v>13802</v>
      </c>
      <c r="J35" s="32">
        <f t="shared" si="3"/>
        <v>320935440</v>
      </c>
      <c r="K35" s="32">
        <f t="shared" si="3"/>
        <v>4102078</v>
      </c>
      <c r="L35" s="32">
        <f t="shared" si="3"/>
        <v>96347</v>
      </c>
      <c r="M35" s="32">
        <f t="shared" si="3"/>
        <v>13206</v>
      </c>
      <c r="N35" s="89">
        <f t="shared" si="3"/>
        <v>4211631</v>
      </c>
      <c r="O35" s="106">
        <f t="shared" si="3"/>
        <v>59041</v>
      </c>
      <c r="P35" s="32">
        <f t="shared" si="3"/>
        <v>0</v>
      </c>
      <c r="Q35" s="32">
        <f t="shared" si="3"/>
        <v>59041</v>
      </c>
      <c r="R35" s="32">
        <f>SUM(R24:R34)</f>
        <v>313894</v>
      </c>
      <c r="S35" s="32">
        <f>SUM(S24:S34)</f>
        <v>505355</v>
      </c>
      <c r="T35" s="32">
        <f t="shared" si="3"/>
        <v>40254</v>
      </c>
      <c r="U35" s="32">
        <f t="shared" si="3"/>
        <v>76693</v>
      </c>
      <c r="V35" s="89">
        <f t="shared" si="3"/>
        <v>326142308</v>
      </c>
    </row>
    <row r="36" spans="1:22" ht="24" customHeight="1" thickBot="1" x14ac:dyDescent="0.2">
      <c r="A36" s="248"/>
      <c r="B36" s="249" t="s">
        <v>47</v>
      </c>
      <c r="C36" s="145">
        <f t="shared" ref="C36:V36" si="4">SUM(C23,C35)</f>
        <v>841057</v>
      </c>
      <c r="D36" s="130">
        <f t="shared" si="4"/>
        <v>78728</v>
      </c>
      <c r="E36" s="130">
        <f t="shared" si="4"/>
        <v>919785</v>
      </c>
      <c r="F36" s="168">
        <f t="shared" si="4"/>
        <v>1019</v>
      </c>
      <c r="G36" s="145">
        <f t="shared" si="4"/>
        <v>2828136723</v>
      </c>
      <c r="H36" s="130">
        <f t="shared" si="4"/>
        <v>122172</v>
      </c>
      <c r="I36" s="130">
        <f t="shared" si="4"/>
        <v>13802</v>
      </c>
      <c r="J36" s="130">
        <f t="shared" si="4"/>
        <v>2828272697</v>
      </c>
      <c r="K36" s="130">
        <f t="shared" si="4"/>
        <v>38270181</v>
      </c>
      <c r="L36" s="130">
        <f t="shared" si="4"/>
        <v>2340004</v>
      </c>
      <c r="M36" s="130">
        <f t="shared" si="4"/>
        <v>485195</v>
      </c>
      <c r="N36" s="168">
        <f t="shared" si="4"/>
        <v>41095380</v>
      </c>
      <c r="O36" s="145">
        <f t="shared" si="4"/>
        <v>279862</v>
      </c>
      <c r="P36" s="130">
        <f t="shared" si="4"/>
        <v>0</v>
      </c>
      <c r="Q36" s="130">
        <f t="shared" si="4"/>
        <v>279862</v>
      </c>
      <c r="R36" s="130">
        <f>SUM(R23,R35)</f>
        <v>8304853</v>
      </c>
      <c r="S36" s="130">
        <f>SUM(S35+S23)</f>
        <v>3233763</v>
      </c>
      <c r="T36" s="130">
        <f t="shared" si="4"/>
        <v>791809</v>
      </c>
      <c r="U36" s="130">
        <f t="shared" si="4"/>
        <v>1017827</v>
      </c>
      <c r="V36" s="168">
        <f t="shared" si="4"/>
        <v>2882996191</v>
      </c>
    </row>
    <row r="38" spans="1:22" x14ac:dyDescent="0.15">
      <c r="B38" s="250" t="s">
        <v>444</v>
      </c>
      <c r="C38" s="125">
        <f>SUM(C9:C22,C24:C34)</f>
        <v>841057</v>
      </c>
      <c r="D38" s="125">
        <f>SUM(D9:D22,D24:D34)</f>
        <v>78728</v>
      </c>
      <c r="E38" s="125">
        <f>SUM(C38:D38)</f>
        <v>919785</v>
      </c>
      <c r="F38" s="125">
        <f>SUM(F9:F22,F24:F34)</f>
        <v>1019</v>
      </c>
      <c r="G38" s="125">
        <f>SUM(G9:G22,G24:G34)</f>
        <v>2828136723</v>
      </c>
      <c r="H38" s="125">
        <f>SUM(H9:H22,H24:H34)</f>
        <v>122172</v>
      </c>
      <c r="I38" s="125">
        <f>SUM(I9:I22,I24:I34)</f>
        <v>13802</v>
      </c>
      <c r="J38" s="125">
        <f>SUM(G38:I38)</f>
        <v>2828272697</v>
      </c>
      <c r="K38" s="125">
        <f>SUM(K9:K22,K24:K34)</f>
        <v>38270181</v>
      </c>
      <c r="L38" s="125">
        <f>SUM(L9:L22,L24:L34)</f>
        <v>2340004</v>
      </c>
      <c r="M38" s="125">
        <f>SUM(M9:M22,M24:M34)</f>
        <v>485195</v>
      </c>
      <c r="N38" s="125">
        <f>SUM(K38:M38)</f>
        <v>41095380</v>
      </c>
      <c r="O38" s="125">
        <f>SUM(O9:O22,O24:O34)</f>
        <v>279862</v>
      </c>
      <c r="P38" s="125">
        <f>SUM(P9:P22,P24:P34)</f>
        <v>0</v>
      </c>
      <c r="Q38" s="125">
        <f>SUM(O38:P38)</f>
        <v>279862</v>
      </c>
      <c r="R38" s="125">
        <f>SUM(R9:R22,R24:R34)</f>
        <v>8304853</v>
      </c>
      <c r="S38" s="125">
        <f>SUM(S9:S22,S24:S34)</f>
        <v>3233763</v>
      </c>
      <c r="T38" s="125">
        <f>SUM(T9:T22,T24:T34)</f>
        <v>791809</v>
      </c>
      <c r="U38" s="125">
        <f>SUM(U9:U22,U24:U34)</f>
        <v>1017827</v>
      </c>
      <c r="V38" s="125">
        <f>SUM(J38,N38,Q38,R38,S38,T38,U38)</f>
        <v>2882996191</v>
      </c>
    </row>
    <row r="39" spans="1:22" x14ac:dyDescent="0.15">
      <c r="C39" s="125">
        <f>C36-C38</f>
        <v>0</v>
      </c>
      <c r="D39" s="125">
        <f>D36-D38</f>
        <v>0</v>
      </c>
      <c r="E39" s="125">
        <f>E36-E38</f>
        <v>0</v>
      </c>
      <c r="F39" s="125">
        <f>F36-F38</f>
        <v>0</v>
      </c>
      <c r="G39" s="125">
        <f t="shared" ref="G39:U39" si="5">G36-G38</f>
        <v>0</v>
      </c>
      <c r="H39" s="125">
        <f t="shared" si="5"/>
        <v>0</v>
      </c>
      <c r="I39" s="125">
        <f t="shared" si="5"/>
        <v>0</v>
      </c>
      <c r="J39" s="125">
        <f t="shared" si="5"/>
        <v>0</v>
      </c>
      <c r="K39" s="125">
        <f t="shared" si="5"/>
        <v>0</v>
      </c>
      <c r="L39" s="125">
        <f t="shared" si="5"/>
        <v>0</v>
      </c>
      <c r="M39" s="125">
        <f t="shared" si="5"/>
        <v>0</v>
      </c>
      <c r="N39" s="125">
        <f t="shared" si="5"/>
        <v>0</v>
      </c>
      <c r="O39" s="125">
        <f>O36-O38</f>
        <v>0</v>
      </c>
      <c r="P39" s="125">
        <f t="shared" si="5"/>
        <v>0</v>
      </c>
      <c r="Q39" s="125">
        <f t="shared" si="5"/>
        <v>0</v>
      </c>
      <c r="R39" s="125">
        <f>R36-R38</f>
        <v>0</v>
      </c>
      <c r="S39" s="125">
        <f>S36-S38</f>
        <v>0</v>
      </c>
      <c r="T39" s="125">
        <f t="shared" si="5"/>
        <v>0</v>
      </c>
      <c r="U39" s="125">
        <f t="shared" si="5"/>
        <v>0</v>
      </c>
      <c r="V39" s="125">
        <f>V36-V38</f>
        <v>0</v>
      </c>
    </row>
    <row r="40" spans="1:22" x14ac:dyDescent="0.15">
      <c r="B40" s="125" t="s">
        <v>672</v>
      </c>
      <c r="C40" s="125">
        <v>840642</v>
      </c>
      <c r="D40" s="125">
        <v>76584</v>
      </c>
      <c r="E40" s="125">
        <v>917226</v>
      </c>
      <c r="F40" s="125">
        <v>1103</v>
      </c>
      <c r="G40" s="125">
        <v>2810435693</v>
      </c>
      <c r="H40" s="125">
        <v>166578</v>
      </c>
      <c r="I40" s="125">
        <v>3080</v>
      </c>
      <c r="J40" s="125">
        <v>2810605351</v>
      </c>
      <c r="K40" s="125">
        <v>39487423</v>
      </c>
      <c r="L40" s="125">
        <v>2198412</v>
      </c>
      <c r="M40" s="125">
        <v>711381</v>
      </c>
      <c r="N40" s="125">
        <v>42397216</v>
      </c>
      <c r="O40" s="125">
        <v>432234</v>
      </c>
      <c r="P40" s="125">
        <v>9100</v>
      </c>
      <c r="Q40" s="125">
        <v>441334</v>
      </c>
      <c r="R40" s="125">
        <v>16573786</v>
      </c>
      <c r="S40" s="125">
        <v>3566035</v>
      </c>
      <c r="T40" s="125">
        <v>671735</v>
      </c>
      <c r="U40" s="125">
        <v>1210591</v>
      </c>
      <c r="V40" s="125">
        <v>2875466048</v>
      </c>
    </row>
    <row r="41" spans="1:22" s="251" customFormat="1" x14ac:dyDescent="0.15">
      <c r="B41" s="251" t="s">
        <v>675</v>
      </c>
      <c r="C41" s="251">
        <f t="shared" ref="C41:V41" si="6">ROUND(C36/C40*100,1)</f>
        <v>100</v>
      </c>
      <c r="D41" s="251">
        <f t="shared" si="6"/>
        <v>102.8</v>
      </c>
      <c r="E41" s="251">
        <f t="shared" si="6"/>
        <v>100.3</v>
      </c>
      <c r="F41" s="251">
        <f t="shared" si="6"/>
        <v>92.4</v>
      </c>
      <c r="G41" s="251">
        <f t="shared" si="6"/>
        <v>100.6</v>
      </c>
      <c r="H41" s="251">
        <f t="shared" si="6"/>
        <v>73.3</v>
      </c>
      <c r="I41" s="251">
        <f t="shared" si="6"/>
        <v>448.1</v>
      </c>
      <c r="J41" s="251">
        <f t="shared" si="6"/>
        <v>100.6</v>
      </c>
      <c r="K41" s="251">
        <f t="shared" si="6"/>
        <v>96.9</v>
      </c>
      <c r="L41" s="251">
        <f t="shared" si="6"/>
        <v>106.4</v>
      </c>
      <c r="M41" s="251">
        <f t="shared" si="6"/>
        <v>68.2</v>
      </c>
      <c r="N41" s="251">
        <f t="shared" si="6"/>
        <v>96.9</v>
      </c>
      <c r="O41" s="251">
        <f t="shared" si="6"/>
        <v>64.7</v>
      </c>
      <c r="P41" s="251">
        <f t="shared" si="6"/>
        <v>0</v>
      </c>
      <c r="Q41" s="251">
        <f t="shared" si="6"/>
        <v>63.4</v>
      </c>
      <c r="R41" s="251">
        <f t="shared" si="6"/>
        <v>50.1</v>
      </c>
      <c r="S41" s="251">
        <f t="shared" si="6"/>
        <v>90.7</v>
      </c>
      <c r="T41" s="251">
        <f t="shared" si="6"/>
        <v>117.9</v>
      </c>
      <c r="U41" s="251">
        <f t="shared" si="6"/>
        <v>84.1</v>
      </c>
      <c r="V41" s="251">
        <f t="shared" si="6"/>
        <v>100.3</v>
      </c>
    </row>
  </sheetData>
  <sheetProtection selectLockedCells="1" selectUnlockedCells="1"/>
  <mergeCells count="2">
    <mergeCell ref="O5:Q5"/>
    <mergeCell ref="K5:N5"/>
  </mergeCells>
  <phoneticPr fontId="3"/>
  <pageMargins left="0.78740157480314965" right="0.59055118110236227" top="0.78740157480314965" bottom="0.78740157480314965" header="0.39370078740157483" footer="0.39370078740157483"/>
  <pageSetup paperSize="9" scale="53" firstPageNumber="16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Y41"/>
  <sheetViews>
    <sheetView tabSelected="1" view="pageBreakPreview" zoomScale="80" zoomScaleNormal="100" zoomScaleSheetLayoutView="8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375" style="125" customWidth="1"/>
    <col min="2" max="2" width="13.875" style="125" customWidth="1"/>
    <col min="3" max="9" width="28.375" style="125" customWidth="1"/>
    <col min="10" max="16" width="25.875" style="125" customWidth="1"/>
    <col min="17" max="21" width="28.375" style="125" customWidth="1"/>
    <col min="22" max="37" width="24.625" style="125" customWidth="1"/>
    <col min="38" max="45" width="23.375" style="125" customWidth="1"/>
    <col min="46" max="16384" width="11" style="125"/>
  </cols>
  <sheetData>
    <row r="1" spans="1:233" ht="20.100000000000001" customHeight="1" x14ac:dyDescent="0.15"/>
    <row r="2" spans="1:233" ht="20.100000000000001" customHeight="1" x14ac:dyDescent="0.15">
      <c r="B2" s="169"/>
      <c r="C2" s="139" t="s">
        <v>676</v>
      </c>
      <c r="J2" s="139" t="str">
        <f>C2</f>
        <v>第１４表  令和２（2020）年度分市町村民税の所得割額等</v>
      </c>
      <c r="Q2" s="139" t="str">
        <f>C2</f>
        <v>第１４表  令和２（2020）年度分市町村民税の所得割額等</v>
      </c>
      <c r="V2" s="139" t="str">
        <f>C2</f>
        <v>第１４表  令和２（2020）年度分市町村民税の所得割額等</v>
      </c>
      <c r="AD2" s="139" t="str">
        <f>C2</f>
        <v>第１４表  令和２（2020）年度分市町村民税の所得割額等</v>
      </c>
      <c r="AL2" s="139" t="str">
        <f>C2</f>
        <v>第１４表  令和２（2020）年度分市町村民税の所得割額等</v>
      </c>
    </row>
    <row r="3" spans="1:233" s="126" customFormat="1" ht="20.100000000000001" customHeight="1" thickBot="1" x14ac:dyDescent="0.25">
      <c r="C3" s="140" t="s">
        <v>81</v>
      </c>
      <c r="D3" s="170"/>
      <c r="E3" s="170"/>
      <c r="F3" s="170"/>
      <c r="G3" s="174"/>
      <c r="H3" s="172"/>
      <c r="I3" s="250" t="s">
        <v>398</v>
      </c>
      <c r="J3" s="140" t="s">
        <v>82</v>
      </c>
      <c r="K3" s="170"/>
      <c r="L3" s="170"/>
      <c r="M3" s="172"/>
      <c r="N3" s="172"/>
      <c r="O3" s="174"/>
      <c r="P3" s="171" t="s">
        <v>70</v>
      </c>
      <c r="Q3" s="140" t="s">
        <v>83</v>
      </c>
      <c r="R3" s="170"/>
      <c r="S3" s="170"/>
      <c r="T3" s="174"/>
      <c r="U3" s="171" t="s">
        <v>70</v>
      </c>
      <c r="V3" s="140" t="s">
        <v>84</v>
      </c>
      <c r="W3" s="170"/>
      <c r="X3" s="170"/>
      <c r="Y3" s="174"/>
      <c r="Z3" s="172"/>
      <c r="AA3" s="172"/>
      <c r="AB3" s="174"/>
      <c r="AC3" s="171" t="s">
        <v>70</v>
      </c>
      <c r="AD3" s="140" t="s">
        <v>85</v>
      </c>
      <c r="AE3" s="170"/>
      <c r="AF3" s="170"/>
      <c r="AG3" s="174"/>
      <c r="AH3" s="172"/>
      <c r="AI3" s="172"/>
      <c r="AJ3" s="174"/>
      <c r="AK3" s="171" t="s">
        <v>70</v>
      </c>
      <c r="AL3" s="252" t="s">
        <v>86</v>
      </c>
      <c r="AM3" s="174"/>
      <c r="AN3" s="174"/>
      <c r="AR3" s="174"/>
      <c r="AS3" s="171" t="s">
        <v>70</v>
      </c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4"/>
      <c r="GL3" s="174"/>
      <c r="GM3" s="174"/>
      <c r="GN3" s="174"/>
      <c r="GO3" s="174"/>
      <c r="GP3" s="174"/>
      <c r="GQ3" s="174"/>
      <c r="GR3" s="174"/>
      <c r="GS3" s="174"/>
      <c r="GT3" s="174"/>
      <c r="GU3" s="174"/>
      <c r="GV3" s="174"/>
      <c r="GW3" s="174"/>
      <c r="GX3" s="174"/>
      <c r="GY3" s="174"/>
      <c r="GZ3" s="174"/>
      <c r="HA3" s="174"/>
      <c r="HB3" s="174"/>
      <c r="HC3" s="174"/>
      <c r="HD3" s="174"/>
      <c r="HE3" s="174"/>
      <c r="HF3" s="174"/>
      <c r="HG3" s="174"/>
      <c r="HH3" s="174"/>
      <c r="HI3" s="174"/>
      <c r="HJ3" s="174"/>
      <c r="HK3" s="174"/>
      <c r="HL3" s="174"/>
      <c r="HM3" s="174"/>
      <c r="HN3" s="174"/>
      <c r="HO3" s="174"/>
      <c r="HP3" s="174"/>
      <c r="HQ3" s="174"/>
      <c r="HR3" s="174"/>
      <c r="HS3" s="174"/>
      <c r="HT3" s="174"/>
      <c r="HU3" s="174"/>
      <c r="HV3" s="174"/>
      <c r="HW3" s="174"/>
      <c r="HX3" s="174"/>
      <c r="HY3" s="174"/>
    </row>
    <row r="4" spans="1:233" ht="24" customHeight="1" x14ac:dyDescent="0.15">
      <c r="A4" s="175"/>
      <c r="B4" s="176"/>
      <c r="C4" s="177" t="s">
        <v>87</v>
      </c>
      <c r="D4" s="138"/>
      <c r="E4" s="138"/>
      <c r="F4" s="138"/>
      <c r="G4" s="138"/>
      <c r="H4" s="138"/>
      <c r="I4" s="184"/>
      <c r="J4" s="141" t="s">
        <v>88</v>
      </c>
      <c r="K4" s="138"/>
      <c r="L4" s="138"/>
      <c r="M4" s="138"/>
      <c r="N4" s="138"/>
      <c r="O4" s="253"/>
      <c r="P4" s="184"/>
      <c r="Q4" s="141" t="s">
        <v>88</v>
      </c>
      <c r="R4" s="254"/>
      <c r="S4" s="254"/>
      <c r="T4" s="255"/>
      <c r="U4" s="256"/>
      <c r="V4" s="141" t="s">
        <v>88</v>
      </c>
      <c r="W4" s="138"/>
      <c r="X4" s="138"/>
      <c r="Y4" s="255"/>
      <c r="Z4" s="138"/>
      <c r="AA4" s="138"/>
      <c r="AB4" s="253"/>
      <c r="AC4" s="184"/>
      <c r="AD4" s="141" t="s">
        <v>89</v>
      </c>
      <c r="AE4" s="138"/>
      <c r="AF4" s="138"/>
      <c r="AG4" s="255"/>
      <c r="AH4" s="138"/>
      <c r="AI4" s="138"/>
      <c r="AJ4" s="253"/>
      <c r="AK4" s="184"/>
      <c r="AL4" s="257" t="s">
        <v>90</v>
      </c>
      <c r="AM4" s="254"/>
      <c r="AN4" s="254"/>
      <c r="AO4" s="254"/>
      <c r="AP4" s="254"/>
      <c r="AQ4" s="254"/>
      <c r="AR4" s="254"/>
      <c r="AS4" s="256"/>
    </row>
    <row r="5" spans="1:233" ht="24" customHeight="1" x14ac:dyDescent="0.15">
      <c r="A5" s="185"/>
      <c r="B5" s="186"/>
      <c r="C5" s="197"/>
      <c r="D5" s="258"/>
      <c r="E5" s="259"/>
      <c r="F5" s="215"/>
      <c r="G5" s="260"/>
      <c r="H5" s="261"/>
      <c r="I5" s="262"/>
      <c r="J5" s="263" t="s">
        <v>411</v>
      </c>
      <c r="K5" s="264"/>
      <c r="L5" s="265"/>
      <c r="M5" s="266" t="s">
        <v>412</v>
      </c>
      <c r="N5" s="267"/>
      <c r="O5" s="268"/>
      <c r="P5" s="269"/>
      <c r="Q5" s="270"/>
      <c r="R5" s="271" t="s">
        <v>465</v>
      </c>
      <c r="S5" s="272"/>
      <c r="T5" s="273"/>
      <c r="U5" s="274"/>
      <c r="V5" s="275" t="s">
        <v>415</v>
      </c>
      <c r="W5" s="264"/>
      <c r="X5" s="267"/>
      <c r="Y5" s="276"/>
      <c r="Z5" s="268"/>
      <c r="AA5" s="277"/>
      <c r="AB5" s="278"/>
      <c r="AC5" s="269"/>
      <c r="AD5" s="142"/>
      <c r="AE5" s="276"/>
      <c r="AF5" s="278"/>
      <c r="AG5" s="278"/>
      <c r="AH5" s="279" t="s">
        <v>92</v>
      </c>
      <c r="AI5" s="280"/>
      <c r="AJ5" s="281"/>
      <c r="AK5" s="282"/>
      <c r="AL5" s="283" t="s">
        <v>93</v>
      </c>
      <c r="AM5" s="284"/>
      <c r="AN5" s="285"/>
      <c r="AO5" s="286"/>
      <c r="AP5" s="286"/>
      <c r="AQ5" s="286"/>
      <c r="AR5" s="287"/>
      <c r="AS5" s="288"/>
    </row>
    <row r="6" spans="1:233" ht="24" customHeight="1" x14ac:dyDescent="0.2">
      <c r="A6" s="195" t="s">
        <v>9</v>
      </c>
      <c r="B6" s="196"/>
      <c r="C6" s="289" t="s">
        <v>404</v>
      </c>
      <c r="D6" s="199" t="s">
        <v>405</v>
      </c>
      <c r="E6" s="290" t="s">
        <v>575</v>
      </c>
      <c r="F6" s="199" t="s">
        <v>406</v>
      </c>
      <c r="G6" s="291" t="s">
        <v>407</v>
      </c>
      <c r="H6" s="292" t="s">
        <v>409</v>
      </c>
      <c r="I6" s="293" t="s">
        <v>410</v>
      </c>
      <c r="J6" s="143" t="s">
        <v>94</v>
      </c>
      <c r="K6" s="224" t="s">
        <v>95</v>
      </c>
      <c r="L6" s="215" t="s">
        <v>12</v>
      </c>
      <c r="M6" s="215" t="s">
        <v>96</v>
      </c>
      <c r="N6" s="215" t="s">
        <v>97</v>
      </c>
      <c r="O6" s="224" t="s">
        <v>12</v>
      </c>
      <c r="P6" s="294" t="s">
        <v>413</v>
      </c>
      <c r="Q6" s="222" t="s">
        <v>414</v>
      </c>
      <c r="R6" s="295" t="s">
        <v>96</v>
      </c>
      <c r="S6" s="215" t="s">
        <v>98</v>
      </c>
      <c r="T6" s="292" t="s">
        <v>12</v>
      </c>
      <c r="U6" s="217" t="s">
        <v>197</v>
      </c>
      <c r="V6" s="143" t="s">
        <v>96</v>
      </c>
      <c r="W6" s="224" t="s">
        <v>100</v>
      </c>
      <c r="X6" s="215" t="s">
        <v>101</v>
      </c>
      <c r="Y6" s="260" t="s">
        <v>102</v>
      </c>
      <c r="Z6" s="215" t="s">
        <v>12</v>
      </c>
      <c r="AA6" s="296" t="s">
        <v>416</v>
      </c>
      <c r="AB6" s="224" t="s">
        <v>418</v>
      </c>
      <c r="AC6" s="294" t="s">
        <v>12</v>
      </c>
      <c r="AD6" s="143" t="s">
        <v>370</v>
      </c>
      <c r="AE6" s="224" t="s">
        <v>77</v>
      </c>
      <c r="AF6" s="215" t="s">
        <v>78</v>
      </c>
      <c r="AG6" s="199" t="s">
        <v>79</v>
      </c>
      <c r="AH6" s="215" t="s">
        <v>371</v>
      </c>
      <c r="AI6" s="215" t="s">
        <v>372</v>
      </c>
      <c r="AJ6" s="260" t="s">
        <v>373</v>
      </c>
      <c r="AK6" s="297" t="s">
        <v>79</v>
      </c>
      <c r="AL6" s="298" t="s">
        <v>371</v>
      </c>
      <c r="AM6" s="299" t="s">
        <v>374</v>
      </c>
      <c r="AN6" s="300" t="s">
        <v>79</v>
      </c>
      <c r="AO6" s="301" t="s">
        <v>486</v>
      </c>
      <c r="AP6" s="301" t="s">
        <v>487</v>
      </c>
      <c r="AQ6" s="301" t="s">
        <v>329</v>
      </c>
      <c r="AR6" s="302" t="s">
        <v>467</v>
      </c>
      <c r="AS6" s="262" t="s">
        <v>12</v>
      </c>
    </row>
    <row r="7" spans="1:233" ht="24" customHeight="1" x14ac:dyDescent="0.2">
      <c r="A7" s="185"/>
      <c r="B7" s="214"/>
      <c r="C7" s="289"/>
      <c r="D7" s="303"/>
      <c r="E7" s="304" t="s">
        <v>576</v>
      </c>
      <c r="F7" s="305"/>
      <c r="G7" s="306" t="s">
        <v>408</v>
      </c>
      <c r="H7" s="220"/>
      <c r="I7" s="214"/>
      <c r="J7" s="289"/>
      <c r="K7" s="202"/>
      <c r="L7" s="199"/>
      <c r="M7" s="307"/>
      <c r="N7" s="219"/>
      <c r="O7" s="295"/>
      <c r="P7" s="262"/>
      <c r="Q7" s="308"/>
      <c r="R7" s="309"/>
      <c r="S7" s="199"/>
      <c r="T7" s="221"/>
      <c r="U7" s="217"/>
      <c r="V7" s="289"/>
      <c r="W7" s="202"/>
      <c r="X7" s="199"/>
      <c r="Y7" s="221"/>
      <c r="Z7" s="310"/>
      <c r="AA7" s="311" t="s">
        <v>417</v>
      </c>
      <c r="AB7" s="295"/>
      <c r="AC7" s="262"/>
      <c r="AD7" s="143" t="s">
        <v>163</v>
      </c>
      <c r="AE7" s="224" t="s">
        <v>103</v>
      </c>
      <c r="AF7" s="215" t="s">
        <v>103</v>
      </c>
      <c r="AG7" s="221"/>
      <c r="AH7" s="219" t="s">
        <v>322</v>
      </c>
      <c r="AI7" s="219" t="s">
        <v>323</v>
      </c>
      <c r="AJ7" s="295" t="s">
        <v>323</v>
      </c>
      <c r="AK7" s="294"/>
      <c r="AL7" s="190" t="s">
        <v>322</v>
      </c>
      <c r="AM7" s="312" t="s">
        <v>327</v>
      </c>
      <c r="AN7" s="221"/>
      <c r="AO7" s="313" t="s">
        <v>485</v>
      </c>
      <c r="AP7" s="313" t="s">
        <v>488</v>
      </c>
      <c r="AQ7" s="313" t="s">
        <v>330</v>
      </c>
      <c r="AR7" s="314" t="s">
        <v>466</v>
      </c>
      <c r="AS7" s="262"/>
    </row>
    <row r="8" spans="1:233" s="234" customFormat="1" ht="24" customHeight="1" x14ac:dyDescent="0.2">
      <c r="A8" s="225"/>
      <c r="B8" s="226"/>
      <c r="C8" s="315" t="s">
        <v>464</v>
      </c>
      <c r="D8" s="315" t="s">
        <v>460</v>
      </c>
      <c r="E8" s="315" t="s">
        <v>577</v>
      </c>
      <c r="F8" s="316" t="s">
        <v>551</v>
      </c>
      <c r="G8" s="317" t="s">
        <v>552</v>
      </c>
      <c r="H8" s="229" t="s">
        <v>553</v>
      </c>
      <c r="I8" s="233" t="s">
        <v>554</v>
      </c>
      <c r="J8" s="129" t="s">
        <v>555</v>
      </c>
      <c r="K8" s="315" t="s">
        <v>556</v>
      </c>
      <c r="L8" s="315" t="s">
        <v>557</v>
      </c>
      <c r="M8" s="315" t="s">
        <v>558</v>
      </c>
      <c r="N8" s="315" t="s">
        <v>559</v>
      </c>
      <c r="O8" s="318" t="s">
        <v>560</v>
      </c>
      <c r="P8" s="233" t="s">
        <v>561</v>
      </c>
      <c r="Q8" s="319" t="s">
        <v>562</v>
      </c>
      <c r="R8" s="315" t="s">
        <v>563</v>
      </c>
      <c r="S8" s="320" t="s">
        <v>564</v>
      </c>
      <c r="T8" s="321" t="s">
        <v>565</v>
      </c>
      <c r="U8" s="230" t="s">
        <v>566</v>
      </c>
      <c r="V8" s="229" t="s">
        <v>567</v>
      </c>
      <c r="W8" s="318" t="s">
        <v>568</v>
      </c>
      <c r="X8" s="318" t="s">
        <v>569</v>
      </c>
      <c r="Y8" s="318" t="s">
        <v>570</v>
      </c>
      <c r="Z8" s="315" t="s">
        <v>571</v>
      </c>
      <c r="AA8" s="320" t="s">
        <v>572</v>
      </c>
      <c r="AB8" s="229" t="s">
        <v>573</v>
      </c>
      <c r="AC8" s="233" t="s">
        <v>574</v>
      </c>
      <c r="AD8" s="144" t="s">
        <v>375</v>
      </c>
      <c r="AE8" s="129" t="s">
        <v>376</v>
      </c>
      <c r="AF8" s="315" t="s">
        <v>377</v>
      </c>
      <c r="AG8" s="315" t="s">
        <v>378</v>
      </c>
      <c r="AH8" s="315" t="s">
        <v>379</v>
      </c>
      <c r="AI8" s="315" t="s">
        <v>380</v>
      </c>
      <c r="AJ8" s="315" t="s">
        <v>381</v>
      </c>
      <c r="AK8" s="322" t="s">
        <v>382</v>
      </c>
      <c r="AL8" s="323" t="s">
        <v>383</v>
      </c>
      <c r="AM8" s="129" t="s">
        <v>384</v>
      </c>
      <c r="AN8" s="320" t="s">
        <v>385</v>
      </c>
      <c r="AO8" s="320" t="s">
        <v>386</v>
      </c>
      <c r="AP8" s="320" t="s">
        <v>468</v>
      </c>
      <c r="AQ8" s="324" t="s">
        <v>387</v>
      </c>
      <c r="AR8" s="229" t="s">
        <v>469</v>
      </c>
      <c r="AS8" s="233" t="s">
        <v>489</v>
      </c>
    </row>
    <row r="9" spans="1:233" ht="24" customHeight="1" x14ac:dyDescent="0.2">
      <c r="A9" s="235">
        <v>1</v>
      </c>
      <c r="B9" s="236" t="s">
        <v>28</v>
      </c>
      <c r="C9" s="154">
        <v>59097</v>
      </c>
      <c r="D9" s="155">
        <v>5389022</v>
      </c>
      <c r="E9" s="164">
        <v>3224</v>
      </c>
      <c r="F9" s="155">
        <v>147775526</v>
      </c>
      <c r="G9" s="155">
        <v>3069084</v>
      </c>
      <c r="H9" s="155">
        <v>9052473</v>
      </c>
      <c r="I9" s="156">
        <v>307647</v>
      </c>
      <c r="J9" s="154">
        <v>1060540</v>
      </c>
      <c r="K9" s="155">
        <v>1034700</v>
      </c>
      <c r="L9" s="155">
        <v>2095240</v>
      </c>
      <c r="M9" s="155">
        <v>523120</v>
      </c>
      <c r="N9" s="155">
        <v>725700</v>
      </c>
      <c r="O9" s="155">
        <v>1248820</v>
      </c>
      <c r="P9" s="156">
        <v>126100</v>
      </c>
      <c r="Q9" s="325">
        <v>5720</v>
      </c>
      <c r="R9" s="155">
        <v>13720080</v>
      </c>
      <c r="S9" s="155">
        <v>3282090</v>
      </c>
      <c r="T9" s="155">
        <v>17002170</v>
      </c>
      <c r="U9" s="156">
        <v>3133230</v>
      </c>
      <c r="V9" s="154">
        <v>6617820</v>
      </c>
      <c r="W9" s="155">
        <v>4960350</v>
      </c>
      <c r="X9" s="155">
        <v>1011940</v>
      </c>
      <c r="Y9" s="155">
        <v>3056400</v>
      </c>
      <c r="Z9" s="155">
        <v>15646510</v>
      </c>
      <c r="AA9" s="155">
        <v>393530</v>
      </c>
      <c r="AB9" s="155">
        <v>82776210</v>
      </c>
      <c r="AC9" s="156">
        <v>288080379</v>
      </c>
      <c r="AD9" s="154">
        <v>571220553</v>
      </c>
      <c r="AE9" s="155">
        <v>10436</v>
      </c>
      <c r="AF9" s="155">
        <v>0</v>
      </c>
      <c r="AG9" s="155">
        <v>571230989</v>
      </c>
      <c r="AH9" s="155">
        <v>12677714</v>
      </c>
      <c r="AI9" s="155">
        <v>1443944</v>
      </c>
      <c r="AJ9" s="155">
        <v>100080</v>
      </c>
      <c r="AK9" s="156">
        <v>14221738</v>
      </c>
      <c r="AL9" s="163">
        <v>75605</v>
      </c>
      <c r="AM9" s="155">
        <v>0</v>
      </c>
      <c r="AN9" s="155">
        <v>75605</v>
      </c>
      <c r="AO9" s="155">
        <v>3364588</v>
      </c>
      <c r="AP9" s="155">
        <v>1073189</v>
      </c>
      <c r="AQ9" s="326">
        <v>282139</v>
      </c>
      <c r="AR9" s="327">
        <v>164097</v>
      </c>
      <c r="AS9" s="328">
        <v>590412345</v>
      </c>
    </row>
    <row r="10" spans="1:233" ht="24" customHeight="1" x14ac:dyDescent="0.2">
      <c r="A10" s="237">
        <v>2</v>
      </c>
      <c r="B10" s="238" t="s">
        <v>29</v>
      </c>
      <c r="C10" s="157">
        <v>18279</v>
      </c>
      <c r="D10" s="158">
        <v>1046523</v>
      </c>
      <c r="E10" s="158">
        <v>617</v>
      </c>
      <c r="F10" s="158">
        <v>34359984</v>
      </c>
      <c r="G10" s="158">
        <v>679341</v>
      </c>
      <c r="H10" s="158">
        <v>2378207</v>
      </c>
      <c r="I10" s="159">
        <v>88285</v>
      </c>
      <c r="J10" s="157">
        <v>242840</v>
      </c>
      <c r="K10" s="158">
        <v>254400</v>
      </c>
      <c r="L10" s="158">
        <v>497240</v>
      </c>
      <c r="M10" s="158">
        <v>150280</v>
      </c>
      <c r="N10" s="158">
        <v>240000</v>
      </c>
      <c r="O10" s="158">
        <v>390280</v>
      </c>
      <c r="P10" s="159">
        <v>44720</v>
      </c>
      <c r="Q10" s="329">
        <v>1040</v>
      </c>
      <c r="R10" s="158">
        <v>3164920</v>
      </c>
      <c r="S10" s="158">
        <v>954720</v>
      </c>
      <c r="T10" s="158">
        <v>4119640</v>
      </c>
      <c r="U10" s="159">
        <v>1095270</v>
      </c>
      <c r="V10" s="157">
        <v>1864830</v>
      </c>
      <c r="W10" s="158">
        <v>1287900</v>
      </c>
      <c r="X10" s="158">
        <v>367080</v>
      </c>
      <c r="Y10" s="158">
        <v>1244700</v>
      </c>
      <c r="Z10" s="158">
        <v>4764510</v>
      </c>
      <c r="AA10" s="158">
        <v>102350</v>
      </c>
      <c r="AB10" s="158">
        <v>22003080</v>
      </c>
      <c r="AC10" s="159">
        <v>71588749</v>
      </c>
      <c r="AD10" s="157">
        <v>122112807</v>
      </c>
      <c r="AE10" s="158">
        <v>3031</v>
      </c>
      <c r="AF10" s="158">
        <v>0</v>
      </c>
      <c r="AG10" s="158">
        <v>122115838</v>
      </c>
      <c r="AH10" s="158">
        <v>2488931</v>
      </c>
      <c r="AI10" s="158">
        <v>29413</v>
      </c>
      <c r="AJ10" s="158">
        <v>27652</v>
      </c>
      <c r="AK10" s="159">
        <v>2545996</v>
      </c>
      <c r="AL10" s="157">
        <v>24992</v>
      </c>
      <c r="AM10" s="158">
        <v>0</v>
      </c>
      <c r="AN10" s="158">
        <v>24992</v>
      </c>
      <c r="AO10" s="158">
        <v>722154</v>
      </c>
      <c r="AP10" s="158">
        <v>187985</v>
      </c>
      <c r="AQ10" s="158">
        <v>78556</v>
      </c>
      <c r="AR10" s="330">
        <v>63082</v>
      </c>
      <c r="AS10" s="331">
        <v>125738603</v>
      </c>
    </row>
    <row r="11" spans="1:233" ht="24" customHeight="1" x14ac:dyDescent="0.2">
      <c r="A11" s="237">
        <v>3</v>
      </c>
      <c r="B11" s="238" t="s">
        <v>30</v>
      </c>
      <c r="C11" s="157">
        <v>554271</v>
      </c>
      <c r="D11" s="158">
        <v>1373787</v>
      </c>
      <c r="E11" s="158">
        <v>657</v>
      </c>
      <c r="F11" s="158">
        <v>38690835</v>
      </c>
      <c r="G11" s="158">
        <v>763136</v>
      </c>
      <c r="H11" s="158">
        <v>2638852</v>
      </c>
      <c r="I11" s="159">
        <v>101741</v>
      </c>
      <c r="J11" s="157">
        <v>322400</v>
      </c>
      <c r="K11" s="158">
        <v>308400</v>
      </c>
      <c r="L11" s="158">
        <v>630800</v>
      </c>
      <c r="M11" s="158">
        <v>149500</v>
      </c>
      <c r="N11" s="158">
        <v>224700</v>
      </c>
      <c r="O11" s="158">
        <v>374200</v>
      </c>
      <c r="P11" s="159">
        <v>43420</v>
      </c>
      <c r="Q11" s="329">
        <v>1040</v>
      </c>
      <c r="R11" s="158">
        <v>3627910</v>
      </c>
      <c r="S11" s="158">
        <v>1079490</v>
      </c>
      <c r="T11" s="158">
        <v>4707400</v>
      </c>
      <c r="U11" s="159">
        <v>1057520</v>
      </c>
      <c r="V11" s="157">
        <v>2150940</v>
      </c>
      <c r="W11" s="158">
        <v>1352700</v>
      </c>
      <c r="X11" s="158">
        <v>315020</v>
      </c>
      <c r="Y11" s="158">
        <v>1821150</v>
      </c>
      <c r="Z11" s="158">
        <v>5639810</v>
      </c>
      <c r="AA11" s="158">
        <v>125120</v>
      </c>
      <c r="AB11" s="158">
        <v>23999910</v>
      </c>
      <c r="AC11" s="159">
        <v>80701842</v>
      </c>
      <c r="AD11" s="157">
        <v>130273182</v>
      </c>
      <c r="AE11" s="158">
        <v>0</v>
      </c>
      <c r="AF11" s="158">
        <v>0</v>
      </c>
      <c r="AG11" s="158">
        <v>130273182</v>
      </c>
      <c r="AH11" s="158">
        <v>2180614</v>
      </c>
      <c r="AI11" s="158">
        <v>302330</v>
      </c>
      <c r="AJ11" s="158">
        <v>97954</v>
      </c>
      <c r="AK11" s="159">
        <v>2580898</v>
      </c>
      <c r="AL11" s="157">
        <v>5881</v>
      </c>
      <c r="AM11" s="158">
        <v>0</v>
      </c>
      <c r="AN11" s="158">
        <v>5881</v>
      </c>
      <c r="AO11" s="158">
        <v>323502</v>
      </c>
      <c r="AP11" s="158">
        <v>238421</v>
      </c>
      <c r="AQ11" s="158">
        <v>55676</v>
      </c>
      <c r="AR11" s="330">
        <v>31922</v>
      </c>
      <c r="AS11" s="331">
        <v>133509482</v>
      </c>
    </row>
    <row r="12" spans="1:233" ht="24" customHeight="1" x14ac:dyDescent="0.2">
      <c r="A12" s="237">
        <v>4</v>
      </c>
      <c r="B12" s="238" t="s">
        <v>31</v>
      </c>
      <c r="C12" s="157">
        <v>132900</v>
      </c>
      <c r="D12" s="158">
        <v>859785</v>
      </c>
      <c r="E12" s="158">
        <v>417</v>
      </c>
      <c r="F12" s="158">
        <v>28213777</v>
      </c>
      <c r="G12" s="158">
        <v>588579</v>
      </c>
      <c r="H12" s="158">
        <v>1939114</v>
      </c>
      <c r="I12" s="159">
        <v>78210</v>
      </c>
      <c r="J12" s="157">
        <v>201760</v>
      </c>
      <c r="K12" s="158">
        <v>218100</v>
      </c>
      <c r="L12" s="158">
        <v>419860</v>
      </c>
      <c r="M12" s="158">
        <v>114140</v>
      </c>
      <c r="N12" s="158">
        <v>176100</v>
      </c>
      <c r="O12" s="158">
        <v>290240</v>
      </c>
      <c r="P12" s="159">
        <v>35360</v>
      </c>
      <c r="Q12" s="329">
        <v>780</v>
      </c>
      <c r="R12" s="158">
        <v>2724150</v>
      </c>
      <c r="S12" s="158">
        <v>703420</v>
      </c>
      <c r="T12" s="158">
        <v>3427570</v>
      </c>
      <c r="U12" s="159">
        <v>876570</v>
      </c>
      <c r="V12" s="157">
        <v>1470810</v>
      </c>
      <c r="W12" s="158">
        <v>993600</v>
      </c>
      <c r="X12" s="158">
        <v>258020</v>
      </c>
      <c r="Y12" s="158">
        <v>1126800</v>
      </c>
      <c r="Z12" s="158">
        <v>3849230</v>
      </c>
      <c r="AA12" s="158">
        <v>93610</v>
      </c>
      <c r="AB12" s="158">
        <v>17794920</v>
      </c>
      <c r="AC12" s="159">
        <v>58600505</v>
      </c>
      <c r="AD12" s="157">
        <v>96791221</v>
      </c>
      <c r="AE12" s="158">
        <v>13220</v>
      </c>
      <c r="AF12" s="158">
        <v>0</v>
      </c>
      <c r="AG12" s="158">
        <v>96804441</v>
      </c>
      <c r="AH12" s="158">
        <v>2264989</v>
      </c>
      <c r="AI12" s="158">
        <v>0</v>
      </c>
      <c r="AJ12" s="158">
        <v>0</v>
      </c>
      <c r="AK12" s="159">
        <v>2264989</v>
      </c>
      <c r="AL12" s="157">
        <v>26398</v>
      </c>
      <c r="AM12" s="158">
        <v>0</v>
      </c>
      <c r="AN12" s="158">
        <v>26398</v>
      </c>
      <c r="AO12" s="158">
        <v>1024603</v>
      </c>
      <c r="AP12" s="158">
        <v>130764</v>
      </c>
      <c r="AQ12" s="158">
        <v>38492</v>
      </c>
      <c r="AR12" s="330">
        <v>68346</v>
      </c>
      <c r="AS12" s="331">
        <v>100358033</v>
      </c>
    </row>
    <row r="13" spans="1:233" ht="24" customHeight="1" x14ac:dyDescent="0.2">
      <c r="A13" s="237">
        <v>5</v>
      </c>
      <c r="B13" s="238" t="s">
        <v>32</v>
      </c>
      <c r="C13" s="157">
        <v>15343</v>
      </c>
      <c r="D13" s="158">
        <v>929245</v>
      </c>
      <c r="E13" s="158">
        <v>303</v>
      </c>
      <c r="F13" s="158">
        <v>23743598</v>
      </c>
      <c r="G13" s="158">
        <v>470454</v>
      </c>
      <c r="H13" s="158">
        <v>1722487</v>
      </c>
      <c r="I13" s="159">
        <v>69450</v>
      </c>
      <c r="J13" s="157">
        <v>180440</v>
      </c>
      <c r="K13" s="158">
        <v>199500</v>
      </c>
      <c r="L13" s="158">
        <v>379940</v>
      </c>
      <c r="M13" s="158">
        <v>97240</v>
      </c>
      <c r="N13" s="158">
        <v>147900</v>
      </c>
      <c r="O13" s="158">
        <v>245140</v>
      </c>
      <c r="P13" s="159">
        <v>29640</v>
      </c>
      <c r="Q13" s="329">
        <v>780</v>
      </c>
      <c r="R13" s="158">
        <v>2073610</v>
      </c>
      <c r="S13" s="158">
        <v>503520</v>
      </c>
      <c r="T13" s="158">
        <v>2577130</v>
      </c>
      <c r="U13" s="159">
        <v>705030</v>
      </c>
      <c r="V13" s="157">
        <v>1292280</v>
      </c>
      <c r="W13" s="158">
        <v>826200</v>
      </c>
      <c r="X13" s="158">
        <v>226480</v>
      </c>
      <c r="Y13" s="158">
        <v>1022400</v>
      </c>
      <c r="Z13" s="158">
        <v>3367360</v>
      </c>
      <c r="AA13" s="158">
        <v>81650</v>
      </c>
      <c r="AB13" s="158">
        <v>15070440</v>
      </c>
      <c r="AC13" s="159">
        <v>49407687</v>
      </c>
      <c r="AD13" s="157">
        <v>80924438</v>
      </c>
      <c r="AE13" s="158">
        <v>18679</v>
      </c>
      <c r="AF13" s="158">
        <v>0</v>
      </c>
      <c r="AG13" s="158">
        <v>80943117</v>
      </c>
      <c r="AH13" s="158">
        <v>1531692</v>
      </c>
      <c r="AI13" s="158">
        <v>63572</v>
      </c>
      <c r="AJ13" s="158">
        <v>95186</v>
      </c>
      <c r="AK13" s="159">
        <v>1690450</v>
      </c>
      <c r="AL13" s="157">
        <v>4909</v>
      </c>
      <c r="AM13" s="158">
        <v>0</v>
      </c>
      <c r="AN13" s="158">
        <v>4909</v>
      </c>
      <c r="AO13" s="158">
        <v>217696</v>
      </c>
      <c r="AP13" s="158">
        <v>73326</v>
      </c>
      <c r="AQ13" s="158">
        <v>108635</v>
      </c>
      <c r="AR13" s="330">
        <v>145833</v>
      </c>
      <c r="AS13" s="331">
        <v>83183966</v>
      </c>
    </row>
    <row r="14" spans="1:233" ht="24" customHeight="1" x14ac:dyDescent="0.2">
      <c r="A14" s="237">
        <v>6</v>
      </c>
      <c r="B14" s="238" t="s">
        <v>33</v>
      </c>
      <c r="C14" s="157">
        <v>404</v>
      </c>
      <c r="D14" s="158">
        <v>713954</v>
      </c>
      <c r="E14" s="158">
        <v>163</v>
      </c>
      <c r="F14" s="158">
        <v>18901843</v>
      </c>
      <c r="G14" s="158">
        <v>288480</v>
      </c>
      <c r="H14" s="158">
        <v>1389019</v>
      </c>
      <c r="I14" s="159">
        <v>61917</v>
      </c>
      <c r="J14" s="157">
        <v>183560</v>
      </c>
      <c r="K14" s="158">
        <v>166500</v>
      </c>
      <c r="L14" s="158">
        <v>350060</v>
      </c>
      <c r="M14" s="158">
        <v>107120</v>
      </c>
      <c r="N14" s="158">
        <v>126900</v>
      </c>
      <c r="O14" s="158">
        <v>234020</v>
      </c>
      <c r="P14" s="159">
        <v>31460</v>
      </c>
      <c r="Q14" s="329">
        <v>260</v>
      </c>
      <c r="R14" s="158">
        <v>1613370</v>
      </c>
      <c r="S14" s="158">
        <v>589900</v>
      </c>
      <c r="T14" s="158">
        <v>2203270</v>
      </c>
      <c r="U14" s="159">
        <v>630240</v>
      </c>
      <c r="V14" s="157">
        <v>957660</v>
      </c>
      <c r="W14" s="158">
        <v>652950</v>
      </c>
      <c r="X14" s="158">
        <v>177080</v>
      </c>
      <c r="Y14" s="158">
        <v>908100</v>
      </c>
      <c r="Z14" s="158">
        <v>2695790</v>
      </c>
      <c r="AA14" s="158">
        <v>63250</v>
      </c>
      <c r="AB14" s="158">
        <v>12502380</v>
      </c>
      <c r="AC14" s="159">
        <v>40066347</v>
      </c>
      <c r="AD14" s="157">
        <v>60765374</v>
      </c>
      <c r="AE14" s="158">
        <v>14022</v>
      </c>
      <c r="AF14" s="158">
        <v>0</v>
      </c>
      <c r="AG14" s="158">
        <v>60779396</v>
      </c>
      <c r="AH14" s="158">
        <v>753510</v>
      </c>
      <c r="AI14" s="158">
        <v>22313</v>
      </c>
      <c r="AJ14" s="158">
        <v>45197</v>
      </c>
      <c r="AK14" s="159">
        <v>821020</v>
      </c>
      <c r="AL14" s="157">
        <v>0</v>
      </c>
      <c r="AM14" s="158">
        <v>0</v>
      </c>
      <c r="AN14" s="158">
        <v>0</v>
      </c>
      <c r="AO14" s="158">
        <v>189389</v>
      </c>
      <c r="AP14" s="158">
        <v>58089</v>
      </c>
      <c r="AQ14" s="158">
        <v>20979</v>
      </c>
      <c r="AR14" s="330">
        <v>8138</v>
      </c>
      <c r="AS14" s="331">
        <v>61877011</v>
      </c>
    </row>
    <row r="15" spans="1:233" ht="24" customHeight="1" x14ac:dyDescent="0.2">
      <c r="A15" s="237">
        <v>7</v>
      </c>
      <c r="B15" s="238" t="s">
        <v>34</v>
      </c>
      <c r="C15" s="157">
        <v>15518</v>
      </c>
      <c r="D15" s="158">
        <v>1371004</v>
      </c>
      <c r="E15" s="158">
        <v>594</v>
      </c>
      <c r="F15" s="158">
        <v>45437540</v>
      </c>
      <c r="G15" s="158">
        <v>789154</v>
      </c>
      <c r="H15" s="158">
        <v>2828026</v>
      </c>
      <c r="I15" s="159">
        <v>104790</v>
      </c>
      <c r="J15" s="157">
        <v>304980</v>
      </c>
      <c r="K15" s="158">
        <v>321600</v>
      </c>
      <c r="L15" s="158">
        <v>626580</v>
      </c>
      <c r="M15" s="158">
        <v>150020</v>
      </c>
      <c r="N15" s="158">
        <v>243600</v>
      </c>
      <c r="O15" s="158">
        <v>393620</v>
      </c>
      <c r="P15" s="159">
        <v>41600</v>
      </c>
      <c r="Q15" s="329">
        <v>2860</v>
      </c>
      <c r="R15" s="158">
        <v>4392960</v>
      </c>
      <c r="S15" s="158">
        <v>1050720</v>
      </c>
      <c r="T15" s="158">
        <v>5443680</v>
      </c>
      <c r="U15" s="159">
        <v>1098460</v>
      </c>
      <c r="V15" s="157">
        <v>2267100</v>
      </c>
      <c r="W15" s="158">
        <v>1612350</v>
      </c>
      <c r="X15" s="158">
        <v>354160</v>
      </c>
      <c r="Y15" s="158">
        <v>1340100</v>
      </c>
      <c r="Z15" s="158">
        <v>5573710</v>
      </c>
      <c r="AA15" s="158">
        <v>130640</v>
      </c>
      <c r="AB15" s="158">
        <v>26136990</v>
      </c>
      <c r="AC15" s="159">
        <v>89994172</v>
      </c>
      <c r="AD15" s="157">
        <v>161422212</v>
      </c>
      <c r="AE15" s="158">
        <v>0</v>
      </c>
      <c r="AF15" s="158">
        <v>0</v>
      </c>
      <c r="AG15" s="158">
        <v>161422212</v>
      </c>
      <c r="AH15" s="158">
        <v>4392890</v>
      </c>
      <c r="AI15" s="158">
        <v>104264</v>
      </c>
      <c r="AJ15" s="158">
        <v>44080</v>
      </c>
      <c r="AK15" s="159">
        <v>4541234</v>
      </c>
      <c r="AL15" s="157">
        <v>30810</v>
      </c>
      <c r="AM15" s="158">
        <v>0</v>
      </c>
      <c r="AN15" s="158">
        <v>30810</v>
      </c>
      <c r="AO15" s="158">
        <v>446910</v>
      </c>
      <c r="AP15" s="158">
        <v>141414</v>
      </c>
      <c r="AQ15" s="158">
        <v>61266</v>
      </c>
      <c r="AR15" s="330">
        <v>55709</v>
      </c>
      <c r="AS15" s="331">
        <v>166699555</v>
      </c>
    </row>
    <row r="16" spans="1:233" ht="24" customHeight="1" x14ac:dyDescent="0.2">
      <c r="A16" s="237">
        <v>8</v>
      </c>
      <c r="B16" s="238" t="s">
        <v>35</v>
      </c>
      <c r="C16" s="157">
        <v>2895</v>
      </c>
      <c r="D16" s="158">
        <v>817840</v>
      </c>
      <c r="E16" s="158">
        <v>388</v>
      </c>
      <c r="F16" s="158">
        <v>20428376</v>
      </c>
      <c r="G16" s="158">
        <v>256642</v>
      </c>
      <c r="H16" s="158">
        <v>1404645</v>
      </c>
      <c r="I16" s="159">
        <v>72330</v>
      </c>
      <c r="J16" s="157">
        <v>149500</v>
      </c>
      <c r="K16" s="158">
        <v>149700</v>
      </c>
      <c r="L16" s="158">
        <v>299200</v>
      </c>
      <c r="M16" s="158">
        <v>75140</v>
      </c>
      <c r="N16" s="158">
        <v>121500</v>
      </c>
      <c r="O16" s="158">
        <v>196640</v>
      </c>
      <c r="P16" s="159">
        <v>24180</v>
      </c>
      <c r="Q16" s="329">
        <v>1040</v>
      </c>
      <c r="R16" s="158">
        <v>1835790</v>
      </c>
      <c r="S16" s="158">
        <v>389150</v>
      </c>
      <c r="T16" s="158">
        <v>2224940</v>
      </c>
      <c r="U16" s="159">
        <v>522530</v>
      </c>
      <c r="V16" s="157">
        <v>1170840</v>
      </c>
      <c r="W16" s="158">
        <v>679050</v>
      </c>
      <c r="X16" s="158">
        <v>189240</v>
      </c>
      <c r="Y16" s="158">
        <v>959850</v>
      </c>
      <c r="Z16" s="158">
        <v>2998980</v>
      </c>
      <c r="AA16" s="158">
        <v>69230</v>
      </c>
      <c r="AB16" s="158">
        <v>12568380</v>
      </c>
      <c r="AC16" s="159">
        <v>41887848</v>
      </c>
      <c r="AD16" s="157">
        <v>68177119</v>
      </c>
      <c r="AE16" s="158">
        <v>0</v>
      </c>
      <c r="AF16" s="158">
        <v>0</v>
      </c>
      <c r="AG16" s="158">
        <v>68177119</v>
      </c>
      <c r="AH16" s="158">
        <v>936554</v>
      </c>
      <c r="AI16" s="158">
        <v>54509</v>
      </c>
      <c r="AJ16" s="158">
        <v>0</v>
      </c>
      <c r="AK16" s="159">
        <v>991063</v>
      </c>
      <c r="AL16" s="157">
        <v>1973</v>
      </c>
      <c r="AM16" s="158">
        <v>0</v>
      </c>
      <c r="AN16" s="158">
        <v>1973</v>
      </c>
      <c r="AO16" s="158">
        <v>3817</v>
      </c>
      <c r="AP16" s="158">
        <v>89837</v>
      </c>
      <c r="AQ16" s="158">
        <v>15627</v>
      </c>
      <c r="AR16" s="330">
        <v>10986</v>
      </c>
      <c r="AS16" s="331">
        <v>69290422</v>
      </c>
    </row>
    <row r="17" spans="1:45" ht="24" customHeight="1" x14ac:dyDescent="0.2">
      <c r="A17" s="237">
        <v>9</v>
      </c>
      <c r="B17" s="238" t="s">
        <v>36</v>
      </c>
      <c r="C17" s="157">
        <v>179</v>
      </c>
      <c r="D17" s="158">
        <v>600112</v>
      </c>
      <c r="E17" s="158">
        <v>92</v>
      </c>
      <c r="F17" s="158">
        <v>17406816</v>
      </c>
      <c r="G17" s="158">
        <v>290457</v>
      </c>
      <c r="H17" s="158">
        <v>1248585</v>
      </c>
      <c r="I17" s="159">
        <v>61038</v>
      </c>
      <c r="J17" s="157">
        <v>158600</v>
      </c>
      <c r="K17" s="158">
        <v>145500</v>
      </c>
      <c r="L17" s="158">
        <v>304100</v>
      </c>
      <c r="M17" s="158">
        <v>69420</v>
      </c>
      <c r="N17" s="158">
        <v>119700</v>
      </c>
      <c r="O17" s="158">
        <v>189120</v>
      </c>
      <c r="P17" s="159">
        <v>22620</v>
      </c>
      <c r="Q17" s="329">
        <v>260</v>
      </c>
      <c r="R17" s="158">
        <v>1387870</v>
      </c>
      <c r="S17" s="158">
        <v>352140</v>
      </c>
      <c r="T17" s="158">
        <v>1740010</v>
      </c>
      <c r="U17" s="159">
        <v>459600</v>
      </c>
      <c r="V17" s="157">
        <v>914430</v>
      </c>
      <c r="W17" s="158">
        <v>626850</v>
      </c>
      <c r="X17" s="158">
        <v>165300</v>
      </c>
      <c r="Y17" s="158">
        <v>844650</v>
      </c>
      <c r="Z17" s="158">
        <v>2551230</v>
      </c>
      <c r="AA17" s="158">
        <v>60490</v>
      </c>
      <c r="AB17" s="158">
        <v>10892310</v>
      </c>
      <c r="AC17" s="159">
        <v>35826927</v>
      </c>
      <c r="AD17" s="157">
        <v>59235091</v>
      </c>
      <c r="AE17" s="158">
        <v>12010</v>
      </c>
      <c r="AF17" s="158">
        <v>0</v>
      </c>
      <c r="AG17" s="158">
        <v>59247101</v>
      </c>
      <c r="AH17" s="158">
        <v>855343</v>
      </c>
      <c r="AI17" s="158">
        <v>54786</v>
      </c>
      <c r="AJ17" s="158">
        <v>0</v>
      </c>
      <c r="AK17" s="159">
        <v>910129</v>
      </c>
      <c r="AL17" s="157">
        <v>3974</v>
      </c>
      <c r="AM17" s="158">
        <v>0</v>
      </c>
      <c r="AN17" s="158">
        <v>3974</v>
      </c>
      <c r="AO17" s="158">
        <v>192021</v>
      </c>
      <c r="AP17" s="158">
        <v>402108</v>
      </c>
      <c r="AQ17" s="158">
        <v>12286</v>
      </c>
      <c r="AR17" s="330">
        <v>14018</v>
      </c>
      <c r="AS17" s="331">
        <v>60781637</v>
      </c>
    </row>
    <row r="18" spans="1:45" ht="24" customHeight="1" x14ac:dyDescent="0.2">
      <c r="A18" s="237">
        <v>10</v>
      </c>
      <c r="B18" s="238" t="s">
        <v>184</v>
      </c>
      <c r="C18" s="157">
        <v>107</v>
      </c>
      <c r="D18" s="158">
        <v>240158</v>
      </c>
      <c r="E18" s="158">
        <v>6</v>
      </c>
      <c r="F18" s="158">
        <v>7695849</v>
      </c>
      <c r="G18" s="158">
        <v>109976</v>
      </c>
      <c r="H18" s="158">
        <v>555596</v>
      </c>
      <c r="I18" s="159">
        <v>26973</v>
      </c>
      <c r="J18" s="157">
        <v>68900</v>
      </c>
      <c r="K18" s="158">
        <v>65700</v>
      </c>
      <c r="L18" s="158">
        <v>134600</v>
      </c>
      <c r="M18" s="158">
        <v>25480</v>
      </c>
      <c r="N18" s="158">
        <v>60900</v>
      </c>
      <c r="O18" s="158">
        <v>86380</v>
      </c>
      <c r="P18" s="159">
        <v>11960</v>
      </c>
      <c r="Q18" s="329">
        <v>260</v>
      </c>
      <c r="R18" s="158">
        <v>644490</v>
      </c>
      <c r="S18" s="158">
        <v>235600</v>
      </c>
      <c r="T18" s="158">
        <v>880090</v>
      </c>
      <c r="U18" s="159">
        <v>194210</v>
      </c>
      <c r="V18" s="157">
        <v>428010</v>
      </c>
      <c r="W18" s="158">
        <v>297450</v>
      </c>
      <c r="X18" s="158">
        <v>64980</v>
      </c>
      <c r="Y18" s="158">
        <v>383850</v>
      </c>
      <c r="Z18" s="158">
        <v>1174290</v>
      </c>
      <c r="AA18" s="158">
        <v>25760</v>
      </c>
      <c r="AB18" s="158">
        <v>4877070</v>
      </c>
      <c r="AC18" s="159">
        <v>16013279</v>
      </c>
      <c r="AD18" s="157">
        <v>25177050</v>
      </c>
      <c r="AE18" s="158">
        <v>629</v>
      </c>
      <c r="AF18" s="158">
        <v>0</v>
      </c>
      <c r="AG18" s="158">
        <v>25177679</v>
      </c>
      <c r="AH18" s="158">
        <v>205967</v>
      </c>
      <c r="AI18" s="158">
        <v>0</v>
      </c>
      <c r="AJ18" s="158">
        <v>0</v>
      </c>
      <c r="AK18" s="159">
        <v>205967</v>
      </c>
      <c r="AL18" s="157">
        <v>563</v>
      </c>
      <c r="AM18" s="158">
        <v>0</v>
      </c>
      <c r="AN18" s="158">
        <v>563</v>
      </c>
      <c r="AO18" s="158">
        <v>14377</v>
      </c>
      <c r="AP18" s="158">
        <v>41677</v>
      </c>
      <c r="AQ18" s="158">
        <v>7399</v>
      </c>
      <c r="AR18" s="330">
        <v>25240</v>
      </c>
      <c r="AS18" s="331">
        <v>25472902</v>
      </c>
    </row>
    <row r="19" spans="1:45" ht="24" customHeight="1" x14ac:dyDescent="0.2">
      <c r="A19" s="237">
        <v>11</v>
      </c>
      <c r="B19" s="238" t="s">
        <v>176</v>
      </c>
      <c r="C19" s="157">
        <v>646</v>
      </c>
      <c r="D19" s="158">
        <v>927924</v>
      </c>
      <c r="E19" s="158">
        <v>530</v>
      </c>
      <c r="F19" s="158">
        <v>29609729</v>
      </c>
      <c r="G19" s="158">
        <v>500452</v>
      </c>
      <c r="H19" s="158">
        <v>2037482</v>
      </c>
      <c r="I19" s="159">
        <v>81652</v>
      </c>
      <c r="J19" s="157">
        <v>242580</v>
      </c>
      <c r="K19" s="158">
        <v>231300</v>
      </c>
      <c r="L19" s="158">
        <v>473880</v>
      </c>
      <c r="M19" s="158">
        <v>117520</v>
      </c>
      <c r="N19" s="158">
        <v>199500</v>
      </c>
      <c r="O19" s="158">
        <v>317020</v>
      </c>
      <c r="P19" s="159">
        <v>40560</v>
      </c>
      <c r="Q19" s="329">
        <v>520</v>
      </c>
      <c r="R19" s="158">
        <v>2509100</v>
      </c>
      <c r="S19" s="158">
        <v>714170</v>
      </c>
      <c r="T19" s="158">
        <v>3223270</v>
      </c>
      <c r="U19" s="159">
        <v>903120</v>
      </c>
      <c r="V19" s="157">
        <v>1498530</v>
      </c>
      <c r="W19" s="158">
        <v>999000</v>
      </c>
      <c r="X19" s="158">
        <v>240160</v>
      </c>
      <c r="Y19" s="158">
        <v>1037700</v>
      </c>
      <c r="Z19" s="158">
        <v>3775390</v>
      </c>
      <c r="AA19" s="158">
        <v>92920</v>
      </c>
      <c r="AB19" s="158">
        <v>18516960</v>
      </c>
      <c r="AC19" s="159">
        <v>60501525</v>
      </c>
      <c r="AD19" s="157">
        <v>103040227</v>
      </c>
      <c r="AE19" s="158">
        <v>3342</v>
      </c>
      <c r="AF19" s="158">
        <v>0</v>
      </c>
      <c r="AG19" s="158">
        <v>103043569</v>
      </c>
      <c r="AH19" s="158">
        <v>2614327</v>
      </c>
      <c r="AI19" s="158">
        <v>66430</v>
      </c>
      <c r="AJ19" s="158">
        <v>21849</v>
      </c>
      <c r="AK19" s="159">
        <v>2702606</v>
      </c>
      <c r="AL19" s="157">
        <v>30889</v>
      </c>
      <c r="AM19" s="158">
        <v>0</v>
      </c>
      <c r="AN19" s="158">
        <v>30889</v>
      </c>
      <c r="AO19" s="158">
        <v>1175880</v>
      </c>
      <c r="AP19" s="158">
        <v>80085</v>
      </c>
      <c r="AQ19" s="158">
        <v>31699</v>
      </c>
      <c r="AR19" s="330">
        <v>27447</v>
      </c>
      <c r="AS19" s="331">
        <v>107092175</v>
      </c>
    </row>
    <row r="20" spans="1:45" ht="24" customHeight="1" x14ac:dyDescent="0.2">
      <c r="A20" s="237">
        <v>12</v>
      </c>
      <c r="B20" s="238" t="s">
        <v>177</v>
      </c>
      <c r="C20" s="157">
        <v>0</v>
      </c>
      <c r="D20" s="158">
        <v>361192</v>
      </c>
      <c r="E20" s="158">
        <v>195</v>
      </c>
      <c r="F20" s="158">
        <v>11557000</v>
      </c>
      <c r="G20" s="158">
        <v>194938</v>
      </c>
      <c r="H20" s="158">
        <v>787772</v>
      </c>
      <c r="I20" s="159">
        <v>35218</v>
      </c>
      <c r="J20" s="157">
        <v>96720</v>
      </c>
      <c r="K20" s="158">
        <v>78300</v>
      </c>
      <c r="L20" s="158">
        <v>175020</v>
      </c>
      <c r="M20" s="158">
        <v>41340</v>
      </c>
      <c r="N20" s="158">
        <v>72600</v>
      </c>
      <c r="O20" s="158">
        <v>113940</v>
      </c>
      <c r="P20" s="159">
        <v>12740</v>
      </c>
      <c r="Q20" s="329">
        <v>260</v>
      </c>
      <c r="R20" s="158">
        <v>1079650</v>
      </c>
      <c r="S20" s="158">
        <v>232820</v>
      </c>
      <c r="T20" s="158">
        <v>1312470</v>
      </c>
      <c r="U20" s="159">
        <v>302810</v>
      </c>
      <c r="V20" s="157">
        <v>589710</v>
      </c>
      <c r="W20" s="158">
        <v>420300</v>
      </c>
      <c r="X20" s="158">
        <v>81320</v>
      </c>
      <c r="Y20" s="158">
        <v>494550</v>
      </c>
      <c r="Z20" s="158">
        <v>1585880</v>
      </c>
      <c r="AA20" s="158">
        <v>32660</v>
      </c>
      <c r="AB20" s="158">
        <v>6778530</v>
      </c>
      <c r="AC20" s="159">
        <v>23250430</v>
      </c>
      <c r="AD20" s="157">
        <v>39086490</v>
      </c>
      <c r="AE20" s="158">
        <v>3215</v>
      </c>
      <c r="AF20" s="158">
        <v>0</v>
      </c>
      <c r="AG20" s="158">
        <v>39089705</v>
      </c>
      <c r="AH20" s="158">
        <v>592666</v>
      </c>
      <c r="AI20" s="158">
        <v>65522</v>
      </c>
      <c r="AJ20" s="158">
        <v>21759</v>
      </c>
      <c r="AK20" s="159">
        <v>679947</v>
      </c>
      <c r="AL20" s="157">
        <v>910</v>
      </c>
      <c r="AM20" s="158">
        <v>0</v>
      </c>
      <c r="AN20" s="158">
        <v>910</v>
      </c>
      <c r="AO20" s="158">
        <v>1649</v>
      </c>
      <c r="AP20" s="158">
        <v>54981</v>
      </c>
      <c r="AQ20" s="158">
        <v>5444</v>
      </c>
      <c r="AR20" s="330">
        <v>274815</v>
      </c>
      <c r="AS20" s="331">
        <v>40107451</v>
      </c>
    </row>
    <row r="21" spans="1:45" ht="24" customHeight="1" x14ac:dyDescent="0.2">
      <c r="A21" s="239">
        <v>13</v>
      </c>
      <c r="B21" s="240" t="s">
        <v>200</v>
      </c>
      <c r="C21" s="157">
        <v>16040</v>
      </c>
      <c r="D21" s="158">
        <v>207612</v>
      </c>
      <c r="E21" s="158">
        <v>114</v>
      </c>
      <c r="F21" s="158">
        <v>5782527</v>
      </c>
      <c r="G21" s="158">
        <v>115010</v>
      </c>
      <c r="H21" s="158">
        <v>440480</v>
      </c>
      <c r="I21" s="159">
        <v>30830</v>
      </c>
      <c r="J21" s="157">
        <v>53040</v>
      </c>
      <c r="K21" s="158">
        <v>45000</v>
      </c>
      <c r="L21" s="158">
        <v>98040</v>
      </c>
      <c r="M21" s="158">
        <v>26260</v>
      </c>
      <c r="N21" s="158">
        <v>36300</v>
      </c>
      <c r="O21" s="158">
        <v>62560</v>
      </c>
      <c r="P21" s="159">
        <v>7540</v>
      </c>
      <c r="Q21" s="329">
        <v>0</v>
      </c>
      <c r="R21" s="158">
        <v>450670</v>
      </c>
      <c r="S21" s="158">
        <v>137180</v>
      </c>
      <c r="T21" s="158">
        <v>587850</v>
      </c>
      <c r="U21" s="159">
        <v>156580</v>
      </c>
      <c r="V21" s="157">
        <v>328350</v>
      </c>
      <c r="W21" s="158">
        <v>207000</v>
      </c>
      <c r="X21" s="158">
        <v>69160</v>
      </c>
      <c r="Y21" s="158">
        <v>436950</v>
      </c>
      <c r="Z21" s="158">
        <v>1041460</v>
      </c>
      <c r="AA21" s="158">
        <v>21160</v>
      </c>
      <c r="AB21" s="158">
        <v>3766620</v>
      </c>
      <c r="AC21" s="159">
        <v>12334309</v>
      </c>
      <c r="AD21" s="157">
        <v>18223408</v>
      </c>
      <c r="AE21" s="158">
        <v>1591</v>
      </c>
      <c r="AF21" s="158">
        <v>0</v>
      </c>
      <c r="AG21" s="158">
        <v>18224999</v>
      </c>
      <c r="AH21" s="158">
        <v>325773</v>
      </c>
      <c r="AI21" s="158">
        <v>0</v>
      </c>
      <c r="AJ21" s="158">
        <v>363</v>
      </c>
      <c r="AK21" s="159">
        <v>326136</v>
      </c>
      <c r="AL21" s="157">
        <v>0</v>
      </c>
      <c r="AM21" s="158">
        <v>0</v>
      </c>
      <c r="AN21" s="158">
        <v>0</v>
      </c>
      <c r="AO21" s="158">
        <v>0</v>
      </c>
      <c r="AP21" s="158">
        <v>3793</v>
      </c>
      <c r="AQ21" s="158">
        <v>3976</v>
      </c>
      <c r="AR21" s="330">
        <v>1312</v>
      </c>
      <c r="AS21" s="331">
        <v>18560216</v>
      </c>
    </row>
    <row r="22" spans="1:45" ht="24" customHeight="1" x14ac:dyDescent="0.2">
      <c r="A22" s="241">
        <v>14</v>
      </c>
      <c r="B22" s="242" t="s">
        <v>201</v>
      </c>
      <c r="C22" s="160">
        <v>3953</v>
      </c>
      <c r="D22" s="161">
        <v>618499</v>
      </c>
      <c r="E22" s="161">
        <v>334</v>
      </c>
      <c r="F22" s="161">
        <v>17244874</v>
      </c>
      <c r="G22" s="161">
        <v>346389</v>
      </c>
      <c r="H22" s="161">
        <v>1059385</v>
      </c>
      <c r="I22" s="162">
        <v>43137</v>
      </c>
      <c r="J22" s="160">
        <v>133120</v>
      </c>
      <c r="K22" s="161">
        <v>136200</v>
      </c>
      <c r="L22" s="161">
        <v>269320</v>
      </c>
      <c r="M22" s="161">
        <v>54340</v>
      </c>
      <c r="N22" s="161">
        <v>76500</v>
      </c>
      <c r="O22" s="161">
        <v>130840</v>
      </c>
      <c r="P22" s="162">
        <v>16120</v>
      </c>
      <c r="Q22" s="332">
        <v>0</v>
      </c>
      <c r="R22" s="333">
        <v>1496440</v>
      </c>
      <c r="S22" s="333">
        <v>422320</v>
      </c>
      <c r="T22" s="333">
        <v>1918760</v>
      </c>
      <c r="U22" s="334">
        <v>379800</v>
      </c>
      <c r="V22" s="160">
        <v>880440</v>
      </c>
      <c r="W22" s="161">
        <v>706050</v>
      </c>
      <c r="X22" s="161">
        <v>127680</v>
      </c>
      <c r="Y22" s="161">
        <v>540900</v>
      </c>
      <c r="Z22" s="161">
        <v>2255070</v>
      </c>
      <c r="AA22" s="161">
        <v>54970</v>
      </c>
      <c r="AB22" s="161">
        <v>9371010</v>
      </c>
      <c r="AC22" s="162">
        <v>33712127</v>
      </c>
      <c r="AD22" s="160">
        <v>69761338</v>
      </c>
      <c r="AE22" s="161">
        <v>0</v>
      </c>
      <c r="AF22" s="161">
        <v>0</v>
      </c>
      <c r="AG22" s="161">
        <v>69761338</v>
      </c>
      <c r="AH22" s="161">
        <v>1556421</v>
      </c>
      <c r="AI22" s="161">
        <v>24954</v>
      </c>
      <c r="AJ22" s="161">
        <v>10751</v>
      </c>
      <c r="AK22" s="162">
        <v>1592126</v>
      </c>
      <c r="AL22" s="335">
        <v>3390</v>
      </c>
      <c r="AM22" s="333">
        <v>0</v>
      </c>
      <c r="AN22" s="333">
        <v>3390</v>
      </c>
      <c r="AO22" s="161">
        <v>301559</v>
      </c>
      <c r="AP22" s="161">
        <v>100683</v>
      </c>
      <c r="AQ22" s="161">
        <v>28218</v>
      </c>
      <c r="AR22" s="336">
        <v>16645</v>
      </c>
      <c r="AS22" s="337">
        <v>71803959</v>
      </c>
    </row>
    <row r="23" spans="1:45" ht="24" customHeight="1" x14ac:dyDescent="0.2">
      <c r="A23" s="185"/>
      <c r="B23" s="214" t="s">
        <v>288</v>
      </c>
      <c r="C23" s="146">
        <f>SUM(C9:C22)</f>
        <v>819632</v>
      </c>
      <c r="D23" s="32">
        <f t="shared" ref="D23:AS23" si="0">SUM(D9:D22)</f>
        <v>15456657</v>
      </c>
      <c r="E23" s="32">
        <f t="shared" si="0"/>
        <v>7634</v>
      </c>
      <c r="F23" s="32">
        <f t="shared" si="0"/>
        <v>446848274</v>
      </c>
      <c r="G23" s="32">
        <f t="shared" si="0"/>
        <v>8462092</v>
      </c>
      <c r="H23" s="32">
        <f t="shared" si="0"/>
        <v>29482123</v>
      </c>
      <c r="I23" s="32">
        <f t="shared" si="0"/>
        <v>1163218</v>
      </c>
      <c r="J23" s="32">
        <f t="shared" si="0"/>
        <v>3398980</v>
      </c>
      <c r="K23" s="32">
        <f t="shared" si="0"/>
        <v>3354900</v>
      </c>
      <c r="L23" s="32">
        <f t="shared" si="0"/>
        <v>6753880</v>
      </c>
      <c r="M23" s="32">
        <f t="shared" si="0"/>
        <v>1700920</v>
      </c>
      <c r="N23" s="32">
        <f t="shared" si="0"/>
        <v>2571900</v>
      </c>
      <c r="O23" s="32">
        <f t="shared" si="0"/>
        <v>4272820</v>
      </c>
      <c r="P23" s="32">
        <f t="shared" si="0"/>
        <v>488020</v>
      </c>
      <c r="Q23" s="32">
        <f t="shared" si="0"/>
        <v>14820</v>
      </c>
      <c r="R23" s="32">
        <f t="shared" si="0"/>
        <v>40721010</v>
      </c>
      <c r="S23" s="32">
        <f t="shared" si="0"/>
        <v>10647240</v>
      </c>
      <c r="T23" s="32">
        <f t="shared" si="0"/>
        <v>51368250</v>
      </c>
      <c r="U23" s="32">
        <f t="shared" si="0"/>
        <v>11514970</v>
      </c>
      <c r="V23" s="32">
        <f t="shared" si="0"/>
        <v>22431750</v>
      </c>
      <c r="W23" s="32">
        <f t="shared" si="0"/>
        <v>15621750</v>
      </c>
      <c r="X23" s="32">
        <f t="shared" si="0"/>
        <v>3647620</v>
      </c>
      <c r="Y23" s="32">
        <f t="shared" si="0"/>
        <v>15218100</v>
      </c>
      <c r="Z23" s="32">
        <f t="shared" si="0"/>
        <v>56919220</v>
      </c>
      <c r="AA23" s="32">
        <f t="shared" si="0"/>
        <v>1347340</v>
      </c>
      <c r="AB23" s="32">
        <f t="shared" si="0"/>
        <v>267054810</v>
      </c>
      <c r="AC23" s="32">
        <f t="shared" si="0"/>
        <v>901966126</v>
      </c>
      <c r="AD23" s="32">
        <f t="shared" si="0"/>
        <v>1606210510</v>
      </c>
      <c r="AE23" s="32">
        <f t="shared" si="0"/>
        <v>80175</v>
      </c>
      <c r="AF23" s="32">
        <f t="shared" si="0"/>
        <v>0</v>
      </c>
      <c r="AG23" s="32">
        <f t="shared" si="0"/>
        <v>1606290685</v>
      </c>
      <c r="AH23" s="32">
        <f t="shared" si="0"/>
        <v>33377391</v>
      </c>
      <c r="AI23" s="32">
        <f t="shared" si="0"/>
        <v>2232037</v>
      </c>
      <c r="AJ23" s="32">
        <f t="shared" si="0"/>
        <v>464871</v>
      </c>
      <c r="AK23" s="32">
        <f t="shared" si="0"/>
        <v>36074299</v>
      </c>
      <c r="AL23" s="32">
        <f t="shared" si="0"/>
        <v>210294</v>
      </c>
      <c r="AM23" s="32">
        <f t="shared" si="0"/>
        <v>0</v>
      </c>
      <c r="AN23" s="32">
        <f t="shared" si="0"/>
        <v>210294</v>
      </c>
      <c r="AO23" s="32">
        <f t="shared" si="0"/>
        <v>7978145</v>
      </c>
      <c r="AP23" s="32">
        <f t="shared" si="0"/>
        <v>2676352</v>
      </c>
      <c r="AQ23" s="32">
        <f t="shared" si="0"/>
        <v>750392</v>
      </c>
      <c r="AR23" s="32">
        <f t="shared" si="0"/>
        <v>907590</v>
      </c>
      <c r="AS23" s="60">
        <f t="shared" si="0"/>
        <v>1654887757</v>
      </c>
    </row>
    <row r="24" spans="1:45" ht="24" customHeight="1" x14ac:dyDescent="0.2">
      <c r="A24" s="235">
        <v>15</v>
      </c>
      <c r="B24" s="243" t="s">
        <v>180</v>
      </c>
      <c r="C24" s="163">
        <v>2752</v>
      </c>
      <c r="D24" s="164">
        <v>320846</v>
      </c>
      <c r="E24" s="164">
        <v>24</v>
      </c>
      <c r="F24" s="164">
        <v>8797797</v>
      </c>
      <c r="G24" s="164">
        <v>144668</v>
      </c>
      <c r="H24" s="164">
        <v>577739</v>
      </c>
      <c r="I24" s="165">
        <v>24001</v>
      </c>
      <c r="J24" s="163">
        <v>74620</v>
      </c>
      <c r="K24" s="164">
        <v>67500</v>
      </c>
      <c r="L24" s="164">
        <v>142120</v>
      </c>
      <c r="M24" s="164">
        <v>23400</v>
      </c>
      <c r="N24" s="164">
        <v>40500</v>
      </c>
      <c r="O24" s="164">
        <v>63900</v>
      </c>
      <c r="P24" s="165">
        <v>13780</v>
      </c>
      <c r="Q24" s="163">
        <v>0</v>
      </c>
      <c r="R24" s="164">
        <v>906840</v>
      </c>
      <c r="S24" s="164">
        <v>177080</v>
      </c>
      <c r="T24" s="164">
        <v>1083920</v>
      </c>
      <c r="U24" s="165">
        <v>220080</v>
      </c>
      <c r="V24" s="163">
        <v>481800</v>
      </c>
      <c r="W24" s="164">
        <v>308250</v>
      </c>
      <c r="X24" s="164">
        <v>51680</v>
      </c>
      <c r="Y24" s="164">
        <v>323550</v>
      </c>
      <c r="Z24" s="164">
        <v>1165280</v>
      </c>
      <c r="AA24" s="164">
        <v>29670</v>
      </c>
      <c r="AB24" s="164">
        <v>4993560</v>
      </c>
      <c r="AC24" s="165">
        <v>17580113</v>
      </c>
      <c r="AD24" s="163">
        <v>29797231</v>
      </c>
      <c r="AE24" s="164">
        <v>0</v>
      </c>
      <c r="AF24" s="164">
        <v>0</v>
      </c>
      <c r="AG24" s="164">
        <v>29797231</v>
      </c>
      <c r="AH24" s="164">
        <v>437767</v>
      </c>
      <c r="AI24" s="164">
        <v>52632</v>
      </c>
      <c r="AJ24" s="164">
        <v>0</v>
      </c>
      <c r="AK24" s="165">
        <v>490399</v>
      </c>
      <c r="AL24" s="163">
        <v>2806</v>
      </c>
      <c r="AM24" s="164">
        <v>0</v>
      </c>
      <c r="AN24" s="164">
        <v>2806</v>
      </c>
      <c r="AO24" s="164">
        <v>5284</v>
      </c>
      <c r="AP24" s="164">
        <v>12765</v>
      </c>
      <c r="AQ24" s="164">
        <v>2180</v>
      </c>
      <c r="AR24" s="338">
        <v>24579</v>
      </c>
      <c r="AS24" s="339">
        <v>30335244</v>
      </c>
    </row>
    <row r="25" spans="1:45" ht="24" customHeight="1" x14ac:dyDescent="0.2">
      <c r="A25" s="237">
        <v>16</v>
      </c>
      <c r="B25" s="244" t="s">
        <v>38</v>
      </c>
      <c r="C25" s="157">
        <v>29</v>
      </c>
      <c r="D25" s="158">
        <v>223658</v>
      </c>
      <c r="E25" s="158">
        <v>145</v>
      </c>
      <c r="F25" s="158">
        <v>5262755</v>
      </c>
      <c r="G25" s="158">
        <v>50697</v>
      </c>
      <c r="H25" s="158">
        <v>390255</v>
      </c>
      <c r="I25" s="159">
        <v>23837</v>
      </c>
      <c r="J25" s="157">
        <v>40040</v>
      </c>
      <c r="K25" s="158">
        <v>37200</v>
      </c>
      <c r="L25" s="158">
        <v>77240</v>
      </c>
      <c r="M25" s="158">
        <v>18980</v>
      </c>
      <c r="N25" s="158">
        <v>27600</v>
      </c>
      <c r="O25" s="158">
        <v>46580</v>
      </c>
      <c r="P25" s="159">
        <v>7540</v>
      </c>
      <c r="Q25" s="157">
        <v>0</v>
      </c>
      <c r="R25" s="158">
        <v>482130</v>
      </c>
      <c r="S25" s="158">
        <v>100070</v>
      </c>
      <c r="T25" s="158">
        <v>582200</v>
      </c>
      <c r="U25" s="159">
        <v>159950</v>
      </c>
      <c r="V25" s="157">
        <v>306900</v>
      </c>
      <c r="W25" s="158">
        <v>220950</v>
      </c>
      <c r="X25" s="158">
        <v>44080</v>
      </c>
      <c r="Y25" s="158">
        <v>332100</v>
      </c>
      <c r="Z25" s="158">
        <v>904030</v>
      </c>
      <c r="AA25" s="158">
        <v>16100</v>
      </c>
      <c r="AB25" s="158">
        <v>3383820</v>
      </c>
      <c r="AC25" s="159">
        <v>11128691</v>
      </c>
      <c r="AD25" s="157">
        <v>16607376</v>
      </c>
      <c r="AE25" s="158">
        <v>2834</v>
      </c>
      <c r="AF25" s="158">
        <v>0</v>
      </c>
      <c r="AG25" s="158">
        <v>16610210</v>
      </c>
      <c r="AH25" s="158">
        <v>125978</v>
      </c>
      <c r="AI25" s="158">
        <v>0</v>
      </c>
      <c r="AJ25" s="158">
        <v>0</v>
      </c>
      <c r="AK25" s="159">
        <v>125978</v>
      </c>
      <c r="AL25" s="157">
        <v>0</v>
      </c>
      <c r="AM25" s="158">
        <v>0</v>
      </c>
      <c r="AN25" s="158">
        <v>0</v>
      </c>
      <c r="AO25" s="158">
        <v>27196</v>
      </c>
      <c r="AP25" s="158">
        <v>8496</v>
      </c>
      <c r="AQ25" s="158">
        <v>1549</v>
      </c>
      <c r="AR25" s="330">
        <v>7972</v>
      </c>
      <c r="AS25" s="331">
        <v>16781401</v>
      </c>
    </row>
    <row r="26" spans="1:45" ht="24" customHeight="1" x14ac:dyDescent="0.2">
      <c r="A26" s="237">
        <v>17</v>
      </c>
      <c r="B26" s="244" t="s">
        <v>39</v>
      </c>
      <c r="C26" s="157">
        <v>71</v>
      </c>
      <c r="D26" s="158">
        <v>115142</v>
      </c>
      <c r="E26" s="158">
        <v>50</v>
      </c>
      <c r="F26" s="158">
        <v>2608664</v>
      </c>
      <c r="G26" s="158">
        <v>37983</v>
      </c>
      <c r="H26" s="158">
        <v>201124</v>
      </c>
      <c r="I26" s="159">
        <v>12697</v>
      </c>
      <c r="J26" s="157">
        <v>19500</v>
      </c>
      <c r="K26" s="158">
        <v>21000</v>
      </c>
      <c r="L26" s="158">
        <v>40500</v>
      </c>
      <c r="M26" s="158">
        <v>11440</v>
      </c>
      <c r="N26" s="158">
        <v>14100</v>
      </c>
      <c r="O26" s="158">
        <v>25540</v>
      </c>
      <c r="P26" s="159">
        <v>3900</v>
      </c>
      <c r="Q26" s="157">
        <v>0</v>
      </c>
      <c r="R26" s="158">
        <v>199540</v>
      </c>
      <c r="S26" s="158">
        <v>68020</v>
      </c>
      <c r="T26" s="158">
        <v>267560</v>
      </c>
      <c r="U26" s="159">
        <v>91750</v>
      </c>
      <c r="V26" s="157">
        <v>155430</v>
      </c>
      <c r="W26" s="158">
        <v>103950</v>
      </c>
      <c r="X26" s="158">
        <v>39140</v>
      </c>
      <c r="Y26" s="158">
        <v>238050</v>
      </c>
      <c r="Z26" s="158">
        <v>536570</v>
      </c>
      <c r="AA26" s="158">
        <v>8970</v>
      </c>
      <c r="AB26" s="158">
        <v>1761870</v>
      </c>
      <c r="AC26" s="159">
        <v>5712341</v>
      </c>
      <c r="AD26" s="157">
        <v>7993770</v>
      </c>
      <c r="AE26" s="158">
        <v>951</v>
      </c>
      <c r="AF26" s="158">
        <v>0</v>
      </c>
      <c r="AG26" s="158">
        <v>7994721</v>
      </c>
      <c r="AH26" s="158">
        <v>49677</v>
      </c>
      <c r="AI26" s="158">
        <v>0</v>
      </c>
      <c r="AJ26" s="158">
        <v>0</v>
      </c>
      <c r="AK26" s="159">
        <v>49677</v>
      </c>
      <c r="AL26" s="157">
        <v>542</v>
      </c>
      <c r="AM26" s="158">
        <v>0</v>
      </c>
      <c r="AN26" s="158">
        <v>542</v>
      </c>
      <c r="AO26" s="158">
        <v>0</v>
      </c>
      <c r="AP26" s="158">
        <v>543</v>
      </c>
      <c r="AQ26" s="158">
        <v>924</v>
      </c>
      <c r="AR26" s="330">
        <v>1235</v>
      </c>
      <c r="AS26" s="331">
        <v>8047642</v>
      </c>
    </row>
    <row r="27" spans="1:45" ht="24" customHeight="1" x14ac:dyDescent="0.2">
      <c r="A27" s="237">
        <v>18</v>
      </c>
      <c r="B27" s="244" t="s">
        <v>40</v>
      </c>
      <c r="C27" s="157">
        <v>0</v>
      </c>
      <c r="D27" s="158">
        <v>116587</v>
      </c>
      <c r="E27" s="158">
        <v>14</v>
      </c>
      <c r="F27" s="158">
        <v>2979602</v>
      </c>
      <c r="G27" s="158">
        <v>46381</v>
      </c>
      <c r="H27" s="158">
        <v>207979</v>
      </c>
      <c r="I27" s="159">
        <v>13276</v>
      </c>
      <c r="J27" s="157">
        <v>25740</v>
      </c>
      <c r="K27" s="158">
        <v>27300</v>
      </c>
      <c r="L27" s="158">
        <v>53040</v>
      </c>
      <c r="M27" s="158">
        <v>8840</v>
      </c>
      <c r="N27" s="158">
        <v>16200</v>
      </c>
      <c r="O27" s="158">
        <v>25040</v>
      </c>
      <c r="P27" s="159">
        <v>3640</v>
      </c>
      <c r="Q27" s="157">
        <v>0</v>
      </c>
      <c r="R27" s="158">
        <v>260480</v>
      </c>
      <c r="S27" s="158">
        <v>51300</v>
      </c>
      <c r="T27" s="158">
        <v>311780</v>
      </c>
      <c r="U27" s="159">
        <v>91770</v>
      </c>
      <c r="V27" s="157">
        <v>167310</v>
      </c>
      <c r="W27" s="158">
        <v>109800</v>
      </c>
      <c r="X27" s="158">
        <v>26600</v>
      </c>
      <c r="Y27" s="158">
        <v>193500</v>
      </c>
      <c r="Z27" s="158">
        <v>497210</v>
      </c>
      <c r="AA27" s="158">
        <v>13570</v>
      </c>
      <c r="AB27" s="158">
        <v>1813350</v>
      </c>
      <c r="AC27" s="159">
        <v>6173225</v>
      </c>
      <c r="AD27" s="157">
        <v>9634394</v>
      </c>
      <c r="AE27" s="158">
        <v>87</v>
      </c>
      <c r="AF27" s="158">
        <v>0</v>
      </c>
      <c r="AG27" s="158">
        <v>9634481</v>
      </c>
      <c r="AH27" s="158">
        <v>119922</v>
      </c>
      <c r="AI27" s="158">
        <v>0</v>
      </c>
      <c r="AJ27" s="158">
        <v>0</v>
      </c>
      <c r="AK27" s="159">
        <v>119922</v>
      </c>
      <c r="AL27" s="157">
        <v>751</v>
      </c>
      <c r="AM27" s="158">
        <v>0</v>
      </c>
      <c r="AN27" s="158">
        <v>751</v>
      </c>
      <c r="AO27" s="158">
        <v>11067</v>
      </c>
      <c r="AP27" s="158">
        <v>1975</v>
      </c>
      <c r="AQ27" s="158">
        <v>124</v>
      </c>
      <c r="AR27" s="330">
        <v>5098</v>
      </c>
      <c r="AS27" s="331">
        <v>9773418</v>
      </c>
    </row>
    <row r="28" spans="1:45" ht="24" customHeight="1" x14ac:dyDescent="0.2">
      <c r="A28" s="237">
        <v>19</v>
      </c>
      <c r="B28" s="244" t="s">
        <v>41</v>
      </c>
      <c r="C28" s="157">
        <v>0</v>
      </c>
      <c r="D28" s="158">
        <v>169270</v>
      </c>
      <c r="E28" s="158">
        <v>24</v>
      </c>
      <c r="F28" s="158">
        <v>3723216</v>
      </c>
      <c r="G28" s="158">
        <v>68655</v>
      </c>
      <c r="H28" s="158">
        <v>265222</v>
      </c>
      <c r="I28" s="159">
        <v>17684</v>
      </c>
      <c r="J28" s="157">
        <v>31980</v>
      </c>
      <c r="K28" s="158">
        <v>33600</v>
      </c>
      <c r="L28" s="158">
        <v>65580</v>
      </c>
      <c r="M28" s="158">
        <v>12480</v>
      </c>
      <c r="N28" s="158">
        <v>22800</v>
      </c>
      <c r="O28" s="158">
        <v>35280</v>
      </c>
      <c r="P28" s="159">
        <v>4940</v>
      </c>
      <c r="Q28" s="157">
        <v>0</v>
      </c>
      <c r="R28" s="158">
        <v>342980</v>
      </c>
      <c r="S28" s="158">
        <v>75750</v>
      </c>
      <c r="T28" s="158">
        <v>418730</v>
      </c>
      <c r="U28" s="159">
        <v>96670</v>
      </c>
      <c r="V28" s="157">
        <v>203940</v>
      </c>
      <c r="W28" s="158">
        <v>130500</v>
      </c>
      <c r="X28" s="158">
        <v>36100</v>
      </c>
      <c r="Y28" s="158">
        <v>273600</v>
      </c>
      <c r="Z28" s="158">
        <v>644140</v>
      </c>
      <c r="AA28" s="158">
        <v>13340</v>
      </c>
      <c r="AB28" s="158">
        <v>2297460</v>
      </c>
      <c r="AC28" s="159">
        <v>7820187</v>
      </c>
      <c r="AD28" s="157">
        <v>12278782</v>
      </c>
      <c r="AE28" s="158">
        <v>0</v>
      </c>
      <c r="AF28" s="158">
        <v>52</v>
      </c>
      <c r="AG28" s="158">
        <v>12278834</v>
      </c>
      <c r="AH28" s="158">
        <v>774724</v>
      </c>
      <c r="AI28" s="158">
        <v>0</v>
      </c>
      <c r="AJ28" s="158">
        <v>0</v>
      </c>
      <c r="AK28" s="159">
        <v>774724</v>
      </c>
      <c r="AL28" s="157">
        <v>903</v>
      </c>
      <c r="AM28" s="158">
        <v>0</v>
      </c>
      <c r="AN28" s="158">
        <v>903</v>
      </c>
      <c r="AO28" s="158">
        <v>0</v>
      </c>
      <c r="AP28" s="158">
        <v>41572</v>
      </c>
      <c r="AQ28" s="158">
        <v>1796</v>
      </c>
      <c r="AR28" s="330">
        <v>2602</v>
      </c>
      <c r="AS28" s="331">
        <v>13100431</v>
      </c>
    </row>
    <row r="29" spans="1:45" ht="24" customHeight="1" x14ac:dyDescent="0.2">
      <c r="A29" s="237">
        <v>20</v>
      </c>
      <c r="B29" s="244" t="s">
        <v>42</v>
      </c>
      <c r="C29" s="157">
        <v>5514</v>
      </c>
      <c r="D29" s="158">
        <v>392554</v>
      </c>
      <c r="E29" s="158">
        <v>165</v>
      </c>
      <c r="F29" s="158">
        <v>9803418</v>
      </c>
      <c r="G29" s="158">
        <v>191865</v>
      </c>
      <c r="H29" s="158">
        <v>668502</v>
      </c>
      <c r="I29" s="159">
        <v>27651</v>
      </c>
      <c r="J29" s="157">
        <v>80340</v>
      </c>
      <c r="K29" s="158">
        <v>78000</v>
      </c>
      <c r="L29" s="158">
        <v>158340</v>
      </c>
      <c r="M29" s="158">
        <v>34060</v>
      </c>
      <c r="N29" s="158">
        <v>59100</v>
      </c>
      <c r="O29" s="158">
        <v>93160</v>
      </c>
      <c r="P29" s="159">
        <v>10660</v>
      </c>
      <c r="Q29" s="157">
        <v>260</v>
      </c>
      <c r="R29" s="158">
        <v>918060</v>
      </c>
      <c r="S29" s="158">
        <v>311480</v>
      </c>
      <c r="T29" s="158">
        <v>1229540</v>
      </c>
      <c r="U29" s="159">
        <v>276240</v>
      </c>
      <c r="V29" s="157">
        <v>526350</v>
      </c>
      <c r="W29" s="158">
        <v>352800</v>
      </c>
      <c r="X29" s="158">
        <v>79040</v>
      </c>
      <c r="Y29" s="158">
        <v>421200</v>
      </c>
      <c r="Z29" s="158">
        <v>1379390</v>
      </c>
      <c r="AA29" s="158">
        <v>34270</v>
      </c>
      <c r="AB29" s="158">
        <v>5959800</v>
      </c>
      <c r="AC29" s="159">
        <v>20231164</v>
      </c>
      <c r="AD29" s="157">
        <v>35031112</v>
      </c>
      <c r="AE29" s="158">
        <v>611</v>
      </c>
      <c r="AF29" s="158">
        <v>0</v>
      </c>
      <c r="AG29" s="158">
        <v>35031723</v>
      </c>
      <c r="AH29" s="158">
        <v>943746</v>
      </c>
      <c r="AI29" s="158">
        <v>23299</v>
      </c>
      <c r="AJ29" s="158">
        <v>0</v>
      </c>
      <c r="AK29" s="159">
        <v>967045</v>
      </c>
      <c r="AL29" s="157">
        <v>4785</v>
      </c>
      <c r="AM29" s="158">
        <v>0</v>
      </c>
      <c r="AN29" s="158">
        <v>4785</v>
      </c>
      <c r="AO29" s="158">
        <v>7656</v>
      </c>
      <c r="AP29" s="158">
        <v>46508</v>
      </c>
      <c r="AQ29" s="158">
        <v>10744</v>
      </c>
      <c r="AR29" s="330">
        <v>17546</v>
      </c>
      <c r="AS29" s="331">
        <v>36086007</v>
      </c>
    </row>
    <row r="30" spans="1:45" ht="24" customHeight="1" x14ac:dyDescent="0.2">
      <c r="A30" s="237">
        <v>21</v>
      </c>
      <c r="B30" s="244" t="s">
        <v>43</v>
      </c>
      <c r="C30" s="157">
        <v>1105</v>
      </c>
      <c r="D30" s="158">
        <v>285349</v>
      </c>
      <c r="E30" s="158">
        <v>16</v>
      </c>
      <c r="F30" s="158">
        <v>6539768</v>
      </c>
      <c r="G30" s="158">
        <v>103482</v>
      </c>
      <c r="H30" s="158">
        <v>429059</v>
      </c>
      <c r="I30" s="159">
        <v>17365</v>
      </c>
      <c r="J30" s="157">
        <v>52780</v>
      </c>
      <c r="K30" s="158">
        <v>55200</v>
      </c>
      <c r="L30" s="158">
        <v>107980</v>
      </c>
      <c r="M30" s="158">
        <v>18720</v>
      </c>
      <c r="N30" s="158">
        <v>31800</v>
      </c>
      <c r="O30" s="158">
        <v>50520</v>
      </c>
      <c r="P30" s="159">
        <v>5980</v>
      </c>
      <c r="Q30" s="157">
        <v>260</v>
      </c>
      <c r="R30" s="158">
        <v>755370</v>
      </c>
      <c r="S30" s="158">
        <v>268280</v>
      </c>
      <c r="T30" s="158">
        <v>1023650</v>
      </c>
      <c r="U30" s="159">
        <v>165960</v>
      </c>
      <c r="V30" s="157">
        <v>314820</v>
      </c>
      <c r="W30" s="158">
        <v>199800</v>
      </c>
      <c r="X30" s="158">
        <v>49020</v>
      </c>
      <c r="Y30" s="158">
        <v>197550</v>
      </c>
      <c r="Z30" s="158">
        <v>761190</v>
      </c>
      <c r="AA30" s="158">
        <v>19780</v>
      </c>
      <c r="AB30" s="158">
        <v>3977160</v>
      </c>
      <c r="AC30" s="159">
        <v>13488608</v>
      </c>
      <c r="AD30" s="157">
        <v>21920474</v>
      </c>
      <c r="AE30" s="158">
        <v>0</v>
      </c>
      <c r="AF30" s="158">
        <v>0</v>
      </c>
      <c r="AG30" s="158">
        <v>21920474</v>
      </c>
      <c r="AH30" s="158">
        <v>423598</v>
      </c>
      <c r="AI30" s="158">
        <v>19835</v>
      </c>
      <c r="AJ30" s="158">
        <v>0</v>
      </c>
      <c r="AK30" s="159">
        <v>443433</v>
      </c>
      <c r="AL30" s="157">
        <v>7519</v>
      </c>
      <c r="AM30" s="158">
        <v>0</v>
      </c>
      <c r="AN30" s="158">
        <v>7519</v>
      </c>
      <c r="AO30" s="158">
        <v>14045</v>
      </c>
      <c r="AP30" s="158">
        <v>30352</v>
      </c>
      <c r="AQ30" s="158">
        <v>8139</v>
      </c>
      <c r="AR30" s="330">
        <v>1641</v>
      </c>
      <c r="AS30" s="331">
        <v>22425603</v>
      </c>
    </row>
    <row r="31" spans="1:45" ht="24" customHeight="1" x14ac:dyDescent="0.2">
      <c r="A31" s="237">
        <v>22</v>
      </c>
      <c r="B31" s="244" t="s">
        <v>44</v>
      </c>
      <c r="C31" s="157">
        <v>0</v>
      </c>
      <c r="D31" s="158">
        <v>113147</v>
      </c>
      <c r="E31" s="158">
        <v>14</v>
      </c>
      <c r="F31" s="158">
        <v>2450452</v>
      </c>
      <c r="G31" s="158">
        <v>44429</v>
      </c>
      <c r="H31" s="158">
        <v>193774</v>
      </c>
      <c r="I31" s="159">
        <v>12573</v>
      </c>
      <c r="J31" s="157">
        <v>38220</v>
      </c>
      <c r="K31" s="158">
        <v>27900</v>
      </c>
      <c r="L31" s="158">
        <v>66120</v>
      </c>
      <c r="M31" s="158">
        <v>11180</v>
      </c>
      <c r="N31" s="158">
        <v>12300</v>
      </c>
      <c r="O31" s="158">
        <v>23480</v>
      </c>
      <c r="P31" s="159">
        <v>3380</v>
      </c>
      <c r="Q31" s="157">
        <v>0</v>
      </c>
      <c r="R31" s="158">
        <v>183810</v>
      </c>
      <c r="S31" s="158">
        <v>59280</v>
      </c>
      <c r="T31" s="158">
        <v>243090</v>
      </c>
      <c r="U31" s="159">
        <v>78590</v>
      </c>
      <c r="V31" s="157">
        <v>139260</v>
      </c>
      <c r="W31" s="158">
        <v>85950</v>
      </c>
      <c r="X31" s="158">
        <v>43320</v>
      </c>
      <c r="Y31" s="158">
        <v>218250</v>
      </c>
      <c r="Z31" s="158">
        <v>486780</v>
      </c>
      <c r="AA31" s="158">
        <v>10580</v>
      </c>
      <c r="AB31" s="158">
        <v>1630530</v>
      </c>
      <c r="AC31" s="159">
        <v>5356925</v>
      </c>
      <c r="AD31" s="157">
        <v>7513436</v>
      </c>
      <c r="AE31" s="158">
        <v>2882</v>
      </c>
      <c r="AF31" s="158">
        <v>0</v>
      </c>
      <c r="AG31" s="158">
        <v>7516318</v>
      </c>
      <c r="AH31" s="158">
        <v>29188</v>
      </c>
      <c r="AI31" s="158">
        <v>0</v>
      </c>
      <c r="AJ31" s="158">
        <v>0</v>
      </c>
      <c r="AK31" s="159">
        <v>29188</v>
      </c>
      <c r="AL31" s="157">
        <v>19455</v>
      </c>
      <c r="AM31" s="158">
        <v>0</v>
      </c>
      <c r="AN31" s="158">
        <v>19455</v>
      </c>
      <c r="AO31" s="158">
        <v>0</v>
      </c>
      <c r="AP31" s="158">
        <v>5615</v>
      </c>
      <c r="AQ31" s="158">
        <v>809</v>
      </c>
      <c r="AR31" s="330">
        <v>4093</v>
      </c>
      <c r="AS31" s="331">
        <v>7575478</v>
      </c>
    </row>
    <row r="32" spans="1:45" ht="24" customHeight="1" x14ac:dyDescent="0.2">
      <c r="A32" s="237">
        <v>23</v>
      </c>
      <c r="B32" s="244" t="s">
        <v>45</v>
      </c>
      <c r="C32" s="157">
        <v>1988</v>
      </c>
      <c r="D32" s="158">
        <v>262480</v>
      </c>
      <c r="E32" s="158">
        <v>154</v>
      </c>
      <c r="F32" s="158">
        <v>8823970</v>
      </c>
      <c r="G32" s="158">
        <v>163331</v>
      </c>
      <c r="H32" s="158">
        <v>543814</v>
      </c>
      <c r="I32" s="159">
        <v>25798</v>
      </c>
      <c r="J32" s="157">
        <v>70200</v>
      </c>
      <c r="K32" s="158">
        <v>70800</v>
      </c>
      <c r="L32" s="158">
        <v>141000</v>
      </c>
      <c r="M32" s="158">
        <v>26780</v>
      </c>
      <c r="N32" s="158">
        <v>40800</v>
      </c>
      <c r="O32" s="158">
        <v>67580</v>
      </c>
      <c r="P32" s="159">
        <v>6500</v>
      </c>
      <c r="Q32" s="157">
        <v>780</v>
      </c>
      <c r="R32" s="158">
        <v>720170</v>
      </c>
      <c r="S32" s="158">
        <v>141740</v>
      </c>
      <c r="T32" s="158">
        <v>861910</v>
      </c>
      <c r="U32" s="159">
        <v>184130</v>
      </c>
      <c r="V32" s="157">
        <v>396660</v>
      </c>
      <c r="W32" s="158">
        <v>283050</v>
      </c>
      <c r="X32" s="158">
        <v>69920</v>
      </c>
      <c r="Y32" s="158">
        <v>312300</v>
      </c>
      <c r="Z32" s="158">
        <v>1061930</v>
      </c>
      <c r="AA32" s="158">
        <v>28290</v>
      </c>
      <c r="AB32" s="158">
        <v>4879710</v>
      </c>
      <c r="AC32" s="159">
        <v>17053211</v>
      </c>
      <c r="AD32" s="157">
        <v>30914780</v>
      </c>
      <c r="AE32" s="158">
        <v>507</v>
      </c>
      <c r="AF32" s="158">
        <v>0</v>
      </c>
      <c r="AG32" s="158">
        <v>30915287</v>
      </c>
      <c r="AH32" s="158">
        <v>448441</v>
      </c>
      <c r="AI32" s="158">
        <v>0</v>
      </c>
      <c r="AJ32" s="158">
        <v>6625</v>
      </c>
      <c r="AK32" s="159">
        <v>455066</v>
      </c>
      <c r="AL32" s="157">
        <v>0</v>
      </c>
      <c r="AM32" s="158">
        <v>0</v>
      </c>
      <c r="AN32" s="158">
        <v>0</v>
      </c>
      <c r="AO32" s="158">
        <v>4177</v>
      </c>
      <c r="AP32" s="158">
        <v>333566</v>
      </c>
      <c r="AQ32" s="158">
        <v>3842</v>
      </c>
      <c r="AR32" s="330">
        <v>3145</v>
      </c>
      <c r="AS32" s="331">
        <v>31715083</v>
      </c>
    </row>
    <row r="33" spans="1:45" ht="24" customHeight="1" x14ac:dyDescent="0.2">
      <c r="A33" s="237">
        <v>24</v>
      </c>
      <c r="B33" s="244" t="s">
        <v>46</v>
      </c>
      <c r="C33" s="157">
        <v>393</v>
      </c>
      <c r="D33" s="158">
        <v>232431</v>
      </c>
      <c r="E33" s="158">
        <v>94</v>
      </c>
      <c r="F33" s="158">
        <v>4925257</v>
      </c>
      <c r="G33" s="158">
        <v>103590</v>
      </c>
      <c r="H33" s="158">
        <v>372200</v>
      </c>
      <c r="I33" s="159">
        <v>23149</v>
      </c>
      <c r="J33" s="157">
        <v>50180</v>
      </c>
      <c r="K33" s="158">
        <v>57000</v>
      </c>
      <c r="L33" s="158">
        <v>107180</v>
      </c>
      <c r="M33" s="158">
        <v>22880</v>
      </c>
      <c r="N33" s="158">
        <v>22500</v>
      </c>
      <c r="O33" s="158">
        <v>45380</v>
      </c>
      <c r="P33" s="159">
        <v>7280</v>
      </c>
      <c r="Q33" s="157">
        <v>0</v>
      </c>
      <c r="R33" s="158">
        <v>432740</v>
      </c>
      <c r="S33" s="158">
        <v>174550</v>
      </c>
      <c r="T33" s="158">
        <v>607290</v>
      </c>
      <c r="U33" s="159">
        <v>185660</v>
      </c>
      <c r="V33" s="157">
        <v>258720</v>
      </c>
      <c r="W33" s="158">
        <v>165600</v>
      </c>
      <c r="X33" s="158">
        <v>58900</v>
      </c>
      <c r="Y33" s="158">
        <v>387000</v>
      </c>
      <c r="Z33" s="158">
        <v>870220</v>
      </c>
      <c r="AA33" s="158">
        <v>23690</v>
      </c>
      <c r="AB33" s="158">
        <v>3490410</v>
      </c>
      <c r="AC33" s="159">
        <v>10994130</v>
      </c>
      <c r="AD33" s="157">
        <v>16086292</v>
      </c>
      <c r="AE33" s="158">
        <v>13179</v>
      </c>
      <c r="AF33" s="158">
        <v>13750</v>
      </c>
      <c r="AG33" s="158">
        <v>16113221</v>
      </c>
      <c r="AH33" s="158">
        <v>599708</v>
      </c>
      <c r="AI33" s="158">
        <v>0</v>
      </c>
      <c r="AJ33" s="158">
        <v>6580</v>
      </c>
      <c r="AK33" s="159">
        <v>606288</v>
      </c>
      <c r="AL33" s="157">
        <v>21181</v>
      </c>
      <c r="AM33" s="158">
        <v>0</v>
      </c>
      <c r="AN33" s="158">
        <v>21181</v>
      </c>
      <c r="AO33" s="158">
        <v>243434</v>
      </c>
      <c r="AP33" s="158">
        <v>8898</v>
      </c>
      <c r="AQ33" s="158">
        <v>3203</v>
      </c>
      <c r="AR33" s="330">
        <v>5810</v>
      </c>
      <c r="AS33" s="331">
        <v>17002035</v>
      </c>
    </row>
    <row r="34" spans="1:45" ht="24" customHeight="1" x14ac:dyDescent="0.2">
      <c r="A34" s="239">
        <v>25</v>
      </c>
      <c r="B34" s="245" t="s">
        <v>202</v>
      </c>
      <c r="C34" s="160">
        <v>1493</v>
      </c>
      <c r="D34" s="161">
        <v>116339</v>
      </c>
      <c r="E34" s="161">
        <v>0</v>
      </c>
      <c r="F34" s="161">
        <v>3418610</v>
      </c>
      <c r="G34" s="161">
        <v>47264</v>
      </c>
      <c r="H34" s="161">
        <v>275154</v>
      </c>
      <c r="I34" s="162">
        <v>21152</v>
      </c>
      <c r="J34" s="160">
        <v>40560</v>
      </c>
      <c r="K34" s="161">
        <v>44400</v>
      </c>
      <c r="L34" s="161">
        <v>84960</v>
      </c>
      <c r="M34" s="161">
        <v>13780</v>
      </c>
      <c r="N34" s="161">
        <v>16500</v>
      </c>
      <c r="O34" s="161">
        <v>30280</v>
      </c>
      <c r="P34" s="162">
        <v>5720</v>
      </c>
      <c r="Q34" s="160">
        <v>260</v>
      </c>
      <c r="R34" s="161">
        <v>249920</v>
      </c>
      <c r="S34" s="161">
        <v>71060</v>
      </c>
      <c r="T34" s="161">
        <v>320980</v>
      </c>
      <c r="U34" s="162">
        <v>113500</v>
      </c>
      <c r="V34" s="160">
        <v>206580</v>
      </c>
      <c r="W34" s="161">
        <v>120150</v>
      </c>
      <c r="X34" s="161">
        <v>59280</v>
      </c>
      <c r="Y34" s="161">
        <v>378450</v>
      </c>
      <c r="Z34" s="161">
        <v>764460</v>
      </c>
      <c r="AA34" s="161">
        <v>17250</v>
      </c>
      <c r="AB34" s="161">
        <v>2286570</v>
      </c>
      <c r="AC34" s="162">
        <v>7503992</v>
      </c>
      <c r="AD34" s="160">
        <v>10190173</v>
      </c>
      <c r="AE34" s="161">
        <v>4516</v>
      </c>
      <c r="AF34" s="161">
        <v>0</v>
      </c>
      <c r="AG34" s="161">
        <v>10194689</v>
      </c>
      <c r="AH34" s="161">
        <v>51223</v>
      </c>
      <c r="AI34" s="161">
        <v>0</v>
      </c>
      <c r="AJ34" s="161">
        <v>0</v>
      </c>
      <c r="AK34" s="162">
        <v>51223</v>
      </c>
      <c r="AL34" s="160">
        <v>0</v>
      </c>
      <c r="AM34" s="161">
        <v>0</v>
      </c>
      <c r="AN34" s="161">
        <v>0</v>
      </c>
      <c r="AO34" s="161">
        <v>0</v>
      </c>
      <c r="AP34" s="161">
        <v>4008</v>
      </c>
      <c r="AQ34" s="333">
        <v>6871</v>
      </c>
      <c r="AR34" s="340">
        <v>588</v>
      </c>
      <c r="AS34" s="341">
        <v>10257379</v>
      </c>
    </row>
    <row r="35" spans="1:45" ht="24" customHeight="1" x14ac:dyDescent="0.2">
      <c r="A35" s="246"/>
      <c r="B35" s="247" t="s">
        <v>289</v>
      </c>
      <c r="C35" s="106">
        <f>SUM(C24:C34)</f>
        <v>13345</v>
      </c>
      <c r="D35" s="32">
        <f t="shared" ref="D35:AC35" si="1">SUM(D24:D34)</f>
        <v>2347803</v>
      </c>
      <c r="E35" s="32">
        <f t="shared" ref="E35" si="2">SUM(E24:E34)</f>
        <v>700</v>
      </c>
      <c r="F35" s="32">
        <f t="shared" si="1"/>
        <v>59333509</v>
      </c>
      <c r="G35" s="32">
        <f t="shared" si="1"/>
        <v>1002345</v>
      </c>
      <c r="H35" s="32">
        <f t="shared" si="1"/>
        <v>4124822</v>
      </c>
      <c r="I35" s="89">
        <f t="shared" si="1"/>
        <v>219183</v>
      </c>
      <c r="J35" s="106">
        <f t="shared" si="1"/>
        <v>524160</v>
      </c>
      <c r="K35" s="32">
        <f t="shared" si="1"/>
        <v>519900</v>
      </c>
      <c r="L35" s="32">
        <f t="shared" si="1"/>
        <v>1044060</v>
      </c>
      <c r="M35" s="32">
        <f t="shared" si="1"/>
        <v>202540</v>
      </c>
      <c r="N35" s="32">
        <f t="shared" si="1"/>
        <v>304200</v>
      </c>
      <c r="O35" s="32">
        <f t="shared" si="1"/>
        <v>506740</v>
      </c>
      <c r="P35" s="89">
        <f t="shared" si="1"/>
        <v>73320</v>
      </c>
      <c r="Q35" s="106">
        <f t="shared" si="1"/>
        <v>1560</v>
      </c>
      <c r="R35" s="32">
        <f t="shared" si="1"/>
        <v>5452040</v>
      </c>
      <c r="S35" s="32">
        <f t="shared" si="1"/>
        <v>1498610</v>
      </c>
      <c r="T35" s="32">
        <f t="shared" si="1"/>
        <v>6950650</v>
      </c>
      <c r="U35" s="89">
        <f t="shared" si="1"/>
        <v>1664300</v>
      </c>
      <c r="V35" s="106">
        <f t="shared" si="1"/>
        <v>3157770</v>
      </c>
      <c r="W35" s="32">
        <f t="shared" si="1"/>
        <v>2080800</v>
      </c>
      <c r="X35" s="32">
        <f t="shared" si="1"/>
        <v>557080</v>
      </c>
      <c r="Y35" s="32">
        <f t="shared" si="1"/>
        <v>3275550</v>
      </c>
      <c r="Z35" s="32">
        <f t="shared" si="1"/>
        <v>9071200</v>
      </c>
      <c r="AA35" s="32">
        <f t="shared" si="1"/>
        <v>215510</v>
      </c>
      <c r="AB35" s="32">
        <f t="shared" si="1"/>
        <v>36474240</v>
      </c>
      <c r="AC35" s="89">
        <f t="shared" si="1"/>
        <v>123042587</v>
      </c>
      <c r="AD35" s="106">
        <f t="shared" ref="AD35:AS35" si="3">SUM(AD24:AD34)</f>
        <v>197967820</v>
      </c>
      <c r="AE35" s="32">
        <f t="shared" si="3"/>
        <v>25567</v>
      </c>
      <c r="AF35" s="32">
        <f t="shared" si="3"/>
        <v>13802</v>
      </c>
      <c r="AG35" s="32">
        <f t="shared" si="3"/>
        <v>198007189</v>
      </c>
      <c r="AH35" s="32">
        <f t="shared" si="3"/>
        <v>4003972</v>
      </c>
      <c r="AI35" s="32">
        <f t="shared" si="3"/>
        <v>95766</v>
      </c>
      <c r="AJ35" s="32">
        <f t="shared" si="3"/>
        <v>13205</v>
      </c>
      <c r="AK35" s="89">
        <f t="shared" si="3"/>
        <v>4112943</v>
      </c>
      <c r="AL35" s="106">
        <f t="shared" si="3"/>
        <v>57942</v>
      </c>
      <c r="AM35" s="32">
        <f t="shared" si="3"/>
        <v>0</v>
      </c>
      <c r="AN35" s="32">
        <f t="shared" si="3"/>
        <v>57942</v>
      </c>
      <c r="AO35" s="32">
        <f t="shared" si="3"/>
        <v>312859</v>
      </c>
      <c r="AP35" s="32">
        <f t="shared" si="3"/>
        <v>494298</v>
      </c>
      <c r="AQ35" s="32">
        <f t="shared" si="3"/>
        <v>40181</v>
      </c>
      <c r="AR35" s="147">
        <f t="shared" si="3"/>
        <v>74309</v>
      </c>
      <c r="AS35" s="148">
        <f t="shared" si="3"/>
        <v>203099721</v>
      </c>
    </row>
    <row r="36" spans="1:45" ht="24" customHeight="1" thickBot="1" x14ac:dyDescent="0.25">
      <c r="A36" s="248"/>
      <c r="B36" s="249" t="s">
        <v>47</v>
      </c>
      <c r="C36" s="145">
        <f t="shared" ref="C36:AS36" si="4">SUM(C23,C35)</f>
        <v>832977</v>
      </c>
      <c r="D36" s="130">
        <f t="shared" si="4"/>
        <v>17804460</v>
      </c>
      <c r="E36" s="130">
        <f t="shared" ref="E36" si="5">SUM(E23,E35)</f>
        <v>8334</v>
      </c>
      <c r="F36" s="130">
        <f t="shared" si="4"/>
        <v>506181783</v>
      </c>
      <c r="G36" s="130">
        <f t="shared" si="4"/>
        <v>9464437</v>
      </c>
      <c r="H36" s="130">
        <f t="shared" si="4"/>
        <v>33606945</v>
      </c>
      <c r="I36" s="168">
        <f t="shared" si="4"/>
        <v>1382401</v>
      </c>
      <c r="J36" s="145">
        <f t="shared" si="4"/>
        <v>3923140</v>
      </c>
      <c r="K36" s="130">
        <f t="shared" si="4"/>
        <v>3874800</v>
      </c>
      <c r="L36" s="130">
        <f t="shared" si="4"/>
        <v>7797940</v>
      </c>
      <c r="M36" s="130">
        <f t="shared" si="4"/>
        <v>1903460</v>
      </c>
      <c r="N36" s="130">
        <f t="shared" si="4"/>
        <v>2876100</v>
      </c>
      <c r="O36" s="130">
        <f t="shared" si="4"/>
        <v>4779560</v>
      </c>
      <c r="P36" s="168">
        <f t="shared" si="4"/>
        <v>561340</v>
      </c>
      <c r="Q36" s="145">
        <f t="shared" si="4"/>
        <v>16380</v>
      </c>
      <c r="R36" s="130">
        <f t="shared" si="4"/>
        <v>46173050</v>
      </c>
      <c r="S36" s="130">
        <f t="shared" si="4"/>
        <v>12145850</v>
      </c>
      <c r="T36" s="130">
        <f t="shared" si="4"/>
        <v>58318900</v>
      </c>
      <c r="U36" s="168">
        <f t="shared" si="4"/>
        <v>13179270</v>
      </c>
      <c r="V36" s="145">
        <f t="shared" si="4"/>
        <v>25589520</v>
      </c>
      <c r="W36" s="130">
        <f t="shared" si="4"/>
        <v>17702550</v>
      </c>
      <c r="X36" s="130">
        <f t="shared" si="4"/>
        <v>4204700</v>
      </c>
      <c r="Y36" s="130">
        <f t="shared" si="4"/>
        <v>18493650</v>
      </c>
      <c r="Z36" s="130">
        <f t="shared" si="4"/>
        <v>65990420</v>
      </c>
      <c r="AA36" s="130">
        <f t="shared" si="4"/>
        <v>1562850</v>
      </c>
      <c r="AB36" s="130">
        <f t="shared" si="4"/>
        <v>303529050</v>
      </c>
      <c r="AC36" s="168">
        <f t="shared" si="4"/>
        <v>1025008713</v>
      </c>
      <c r="AD36" s="145">
        <f t="shared" si="4"/>
        <v>1804178330</v>
      </c>
      <c r="AE36" s="130">
        <f t="shared" si="4"/>
        <v>105742</v>
      </c>
      <c r="AF36" s="130">
        <f t="shared" si="4"/>
        <v>13802</v>
      </c>
      <c r="AG36" s="130">
        <f t="shared" si="4"/>
        <v>1804297874</v>
      </c>
      <c r="AH36" s="130">
        <f t="shared" si="4"/>
        <v>37381363</v>
      </c>
      <c r="AI36" s="130">
        <f t="shared" si="4"/>
        <v>2327803</v>
      </c>
      <c r="AJ36" s="130">
        <f t="shared" si="4"/>
        <v>478076</v>
      </c>
      <c r="AK36" s="168">
        <f t="shared" si="4"/>
        <v>40187242</v>
      </c>
      <c r="AL36" s="145">
        <f>SUM(AL23,AL35)</f>
        <v>268236</v>
      </c>
      <c r="AM36" s="130">
        <f t="shared" si="4"/>
        <v>0</v>
      </c>
      <c r="AN36" s="130">
        <f t="shared" si="4"/>
        <v>268236</v>
      </c>
      <c r="AO36" s="130">
        <f>SUM(AO23,AO35)</f>
        <v>8291004</v>
      </c>
      <c r="AP36" s="130">
        <f>SUM(AP23)+AP35</f>
        <v>3170650</v>
      </c>
      <c r="AQ36" s="130">
        <f t="shared" si="4"/>
        <v>790573</v>
      </c>
      <c r="AR36" s="342">
        <f t="shared" si="4"/>
        <v>981899</v>
      </c>
      <c r="AS36" s="343">
        <f t="shared" si="4"/>
        <v>1857987478</v>
      </c>
    </row>
    <row r="37" spans="1:45" x14ac:dyDescent="0.2">
      <c r="I37" s="84"/>
    </row>
    <row r="38" spans="1:45" x14ac:dyDescent="0.15">
      <c r="B38" s="250" t="s">
        <v>442</v>
      </c>
      <c r="C38" s="125">
        <f t="shared" ref="C38:K38" si="6">SUM(C9:C22,C24:C34)</f>
        <v>832977</v>
      </c>
      <c r="D38" s="125">
        <f t="shared" si="6"/>
        <v>17804460</v>
      </c>
      <c r="E38" s="125">
        <f t="shared" ref="E38" si="7">SUM(E9:E22,E24:E34)</f>
        <v>8334</v>
      </c>
      <c r="F38" s="125">
        <f t="shared" si="6"/>
        <v>506181783</v>
      </c>
      <c r="G38" s="125">
        <f t="shared" si="6"/>
        <v>9464437</v>
      </c>
      <c r="H38" s="125">
        <f t="shared" si="6"/>
        <v>33606945</v>
      </c>
      <c r="I38" s="125">
        <f t="shared" si="6"/>
        <v>1382401</v>
      </c>
      <c r="J38" s="125">
        <f t="shared" si="6"/>
        <v>3923140</v>
      </c>
      <c r="K38" s="125">
        <f t="shared" si="6"/>
        <v>3874800</v>
      </c>
      <c r="L38" s="125">
        <f>SUM(J38:K38)</f>
        <v>7797940</v>
      </c>
      <c r="M38" s="125">
        <f>SUM(M9:M22,M24:M34)</f>
        <v>1903460</v>
      </c>
      <c r="N38" s="125">
        <f>SUM(N9:N22,N24:N34)</f>
        <v>2876100</v>
      </c>
      <c r="O38" s="125">
        <f>SUM(M38:N38)</f>
        <v>4779560</v>
      </c>
      <c r="P38" s="125">
        <f>SUM(P9:P22,P24:P34)</f>
        <v>561340</v>
      </c>
      <c r="Q38" s="125">
        <f>SUM(Q9:Q22,Q24:Q34)</f>
        <v>16380</v>
      </c>
      <c r="R38" s="125">
        <f>SUM(R9:R22,R24:R34)</f>
        <v>46173050</v>
      </c>
      <c r="S38" s="125">
        <f>SUM(S9:S22,S24:S34)</f>
        <v>12145850</v>
      </c>
      <c r="T38" s="125">
        <f>SUM(R38:S38)</f>
        <v>58318900</v>
      </c>
      <c r="U38" s="125">
        <f>SUM(U9:U22,U24:U34)</f>
        <v>13179270</v>
      </c>
      <c r="V38" s="125">
        <f>SUM(V9:V22,V24:V34)</f>
        <v>25589520</v>
      </c>
      <c r="W38" s="125">
        <f>SUM(W9:W22,W24:W34)</f>
        <v>17702550</v>
      </c>
      <c r="X38" s="125">
        <f>SUM(X9:X22,X24:X34)</f>
        <v>4204700</v>
      </c>
      <c r="Y38" s="125">
        <f>SUM(Y9:Y22,Y24:Y34)</f>
        <v>18493650</v>
      </c>
      <c r="Z38" s="125">
        <f>SUM(V38:Y38)</f>
        <v>65990420</v>
      </c>
      <c r="AA38" s="125">
        <f>SUM(AA9:AA22,AA24:AA34)</f>
        <v>1562850</v>
      </c>
      <c r="AB38" s="125">
        <f>SUM(AB9:AB22,AB24:AB34)</f>
        <v>303529050</v>
      </c>
      <c r="AC38" s="125">
        <f>SUM(C38:I38,L38,O38:Q38,T38:U38,Z38:AB38)</f>
        <v>1025017047</v>
      </c>
      <c r="AD38" s="125">
        <f>SUM(AD9:AD22,AD24:AD34)</f>
        <v>1804178330</v>
      </c>
      <c r="AE38" s="125">
        <f>SUM(AE9:AE22,AE24:AE34)</f>
        <v>105742</v>
      </c>
      <c r="AF38" s="125">
        <f>SUM(AF9:AF22,AF24:AF34)</f>
        <v>13802</v>
      </c>
      <c r="AG38" s="125">
        <f>SUM(AD38:AF38)</f>
        <v>1804297874</v>
      </c>
      <c r="AH38" s="125">
        <f>SUM(AH9:AH22,AH24:AH34)</f>
        <v>37381363</v>
      </c>
      <c r="AI38" s="125">
        <f>SUM(AI9:AI22,AI24:AI34)</f>
        <v>2327803</v>
      </c>
      <c r="AJ38" s="125">
        <f>SUM(AJ9:AJ22,AJ24:AJ34)</f>
        <v>478076</v>
      </c>
      <c r="AK38" s="125">
        <f>SUM(AH38:AJ38)</f>
        <v>40187242</v>
      </c>
      <c r="AL38" s="125">
        <f>SUM(AL9:AL22,AL24:AL34)</f>
        <v>268236</v>
      </c>
      <c r="AM38" s="125">
        <f>SUM(AM9:AM22,AM24:AM34)</f>
        <v>0</v>
      </c>
      <c r="AN38" s="125">
        <f>SUM(AL38:AM38)</f>
        <v>268236</v>
      </c>
      <c r="AO38" s="125">
        <f>SUM(AO9:AO22,AO24:AO34)</f>
        <v>8291004</v>
      </c>
      <c r="AQ38" s="125">
        <f>SUM(AQ9:AQ22,AQ24:AQ34)</f>
        <v>790573</v>
      </c>
      <c r="AR38" s="125">
        <f>SUM(AR9:AR22,AR24:AR34)</f>
        <v>981899</v>
      </c>
      <c r="AS38" s="125">
        <f>SUM(AG38,AK38,AN38,AO38:AR38)</f>
        <v>1854816828</v>
      </c>
    </row>
    <row r="39" spans="1:45" x14ac:dyDescent="0.15">
      <c r="C39" s="125">
        <f>C36-C38</f>
        <v>0</v>
      </c>
      <c r="D39" s="125">
        <f t="shared" ref="D39:AS39" si="8">D36-D38</f>
        <v>0</v>
      </c>
      <c r="E39" s="125">
        <f t="shared" ref="E39" si="9">E36-E38</f>
        <v>0</v>
      </c>
      <c r="F39" s="125">
        <f t="shared" si="8"/>
        <v>0</v>
      </c>
      <c r="G39" s="125">
        <f t="shared" si="8"/>
        <v>0</v>
      </c>
      <c r="H39" s="125">
        <f t="shared" si="8"/>
        <v>0</v>
      </c>
      <c r="I39" s="125">
        <f t="shared" si="8"/>
        <v>0</v>
      </c>
      <c r="J39" s="125">
        <f t="shared" si="8"/>
        <v>0</v>
      </c>
      <c r="K39" s="125">
        <f t="shared" si="8"/>
        <v>0</v>
      </c>
      <c r="L39" s="125">
        <f t="shared" si="8"/>
        <v>0</v>
      </c>
      <c r="M39" s="125">
        <f t="shared" si="8"/>
        <v>0</v>
      </c>
      <c r="N39" s="125">
        <f t="shared" si="8"/>
        <v>0</v>
      </c>
      <c r="O39" s="125">
        <f t="shared" si="8"/>
        <v>0</v>
      </c>
      <c r="P39" s="125">
        <f t="shared" si="8"/>
        <v>0</v>
      </c>
      <c r="Q39" s="125">
        <f t="shared" si="8"/>
        <v>0</v>
      </c>
      <c r="R39" s="125">
        <f t="shared" si="8"/>
        <v>0</v>
      </c>
      <c r="S39" s="125">
        <f t="shared" si="8"/>
        <v>0</v>
      </c>
      <c r="T39" s="125">
        <f t="shared" si="8"/>
        <v>0</v>
      </c>
      <c r="U39" s="125">
        <f t="shared" si="8"/>
        <v>0</v>
      </c>
      <c r="V39" s="125">
        <f t="shared" si="8"/>
        <v>0</v>
      </c>
      <c r="W39" s="125">
        <f t="shared" si="8"/>
        <v>0</v>
      </c>
      <c r="X39" s="125">
        <f t="shared" si="8"/>
        <v>0</v>
      </c>
      <c r="Y39" s="125">
        <f t="shared" si="8"/>
        <v>0</v>
      </c>
      <c r="Z39" s="125">
        <f t="shared" si="8"/>
        <v>0</v>
      </c>
      <c r="AA39" s="125">
        <f t="shared" si="8"/>
        <v>0</v>
      </c>
      <c r="AB39" s="125">
        <f t="shared" si="8"/>
        <v>0</v>
      </c>
      <c r="AC39" s="125">
        <f t="shared" si="8"/>
        <v>-8334</v>
      </c>
      <c r="AD39" s="125">
        <f t="shared" si="8"/>
        <v>0</v>
      </c>
      <c r="AE39" s="125">
        <f t="shared" si="8"/>
        <v>0</v>
      </c>
      <c r="AF39" s="125">
        <f t="shared" si="8"/>
        <v>0</v>
      </c>
      <c r="AG39" s="125">
        <f t="shared" si="8"/>
        <v>0</v>
      </c>
      <c r="AH39" s="125">
        <f t="shared" si="8"/>
        <v>0</v>
      </c>
      <c r="AI39" s="125">
        <f t="shared" si="8"/>
        <v>0</v>
      </c>
      <c r="AJ39" s="125">
        <f t="shared" si="8"/>
        <v>0</v>
      </c>
      <c r="AK39" s="125">
        <f t="shared" si="8"/>
        <v>0</v>
      </c>
      <c r="AL39" s="125">
        <f t="shared" si="8"/>
        <v>0</v>
      </c>
      <c r="AM39" s="125">
        <f t="shared" si="8"/>
        <v>0</v>
      </c>
      <c r="AN39" s="125">
        <f t="shared" si="8"/>
        <v>0</v>
      </c>
      <c r="AO39" s="125">
        <f>AO36-AO38</f>
        <v>0</v>
      </c>
      <c r="AQ39" s="125">
        <f t="shared" si="8"/>
        <v>0</v>
      </c>
      <c r="AR39" s="125">
        <f t="shared" si="8"/>
        <v>0</v>
      </c>
      <c r="AS39" s="125">
        <f t="shared" si="8"/>
        <v>3170650</v>
      </c>
    </row>
    <row r="40" spans="1:45" x14ac:dyDescent="0.15">
      <c r="B40" s="125" t="s">
        <v>677</v>
      </c>
      <c r="C40" s="125">
        <v>29422</v>
      </c>
      <c r="D40" s="125">
        <v>17845774</v>
      </c>
      <c r="E40" s="125">
        <v>6796</v>
      </c>
      <c r="F40" s="125">
        <v>499942340</v>
      </c>
      <c r="G40" s="125">
        <v>8663642</v>
      </c>
      <c r="H40" s="125">
        <v>33378588</v>
      </c>
      <c r="I40" s="125">
        <v>1354749</v>
      </c>
      <c r="J40" s="125">
        <v>3902600</v>
      </c>
      <c r="K40" s="125">
        <v>3848700</v>
      </c>
      <c r="L40" s="125">
        <v>7751300</v>
      </c>
      <c r="M40" s="125">
        <v>1866540</v>
      </c>
      <c r="N40" s="125">
        <v>2839200</v>
      </c>
      <c r="O40" s="125">
        <v>4705740</v>
      </c>
      <c r="P40" s="125">
        <v>561080</v>
      </c>
      <c r="Q40" s="125">
        <v>13780</v>
      </c>
      <c r="R40" s="125">
        <v>48822180</v>
      </c>
      <c r="S40" s="125">
        <v>11387760</v>
      </c>
      <c r="T40" s="125">
        <v>60209940</v>
      </c>
      <c r="U40" s="125">
        <v>12792990</v>
      </c>
      <c r="V40" s="125">
        <v>25940640</v>
      </c>
      <c r="W40" s="125">
        <v>17672400</v>
      </c>
      <c r="X40" s="125">
        <v>4304260</v>
      </c>
      <c r="Y40" s="125">
        <v>19319850</v>
      </c>
      <c r="Z40" s="125">
        <v>67237150</v>
      </c>
      <c r="AA40" s="125">
        <v>1573430</v>
      </c>
      <c r="AB40" s="125">
        <v>302684580</v>
      </c>
      <c r="AC40" s="125">
        <v>1018744505</v>
      </c>
      <c r="AD40" s="125">
        <v>1792774277</v>
      </c>
      <c r="AE40" s="125">
        <v>154987</v>
      </c>
      <c r="AF40" s="125">
        <v>1956</v>
      </c>
      <c r="AG40" s="125">
        <v>1792931220</v>
      </c>
      <c r="AH40" s="125">
        <v>38669347</v>
      </c>
      <c r="AI40" s="125">
        <v>2190964</v>
      </c>
      <c r="AJ40" s="125">
        <v>703982</v>
      </c>
      <c r="AK40" s="125">
        <v>41564293</v>
      </c>
      <c r="AL40" s="125">
        <v>420363</v>
      </c>
      <c r="AM40" s="125">
        <v>9100</v>
      </c>
      <c r="AN40" s="125">
        <v>429463</v>
      </c>
      <c r="AO40" s="125">
        <v>16542214</v>
      </c>
      <c r="AP40" s="125">
        <v>3495386</v>
      </c>
      <c r="AQ40" s="125">
        <v>663504</v>
      </c>
      <c r="AR40" s="125">
        <v>1095463</v>
      </c>
      <c r="AS40" s="125">
        <v>1856721543</v>
      </c>
    </row>
    <row r="41" spans="1:45" s="251" customFormat="1" x14ac:dyDescent="0.15">
      <c r="B41" s="251" t="s">
        <v>678</v>
      </c>
      <c r="C41" s="251">
        <f t="shared" ref="C41:AS41" si="10">ROUND(C36/C40*100,1)</f>
        <v>2831.1</v>
      </c>
      <c r="D41" s="251">
        <f t="shared" si="10"/>
        <v>99.8</v>
      </c>
      <c r="E41" s="251">
        <f t="shared" si="10"/>
        <v>122.6</v>
      </c>
      <c r="F41" s="251">
        <f t="shared" si="10"/>
        <v>101.2</v>
      </c>
      <c r="G41" s="251">
        <f t="shared" si="10"/>
        <v>109.2</v>
      </c>
      <c r="H41" s="251">
        <f t="shared" si="10"/>
        <v>100.7</v>
      </c>
      <c r="I41" s="251">
        <f t="shared" si="10"/>
        <v>102</v>
      </c>
      <c r="J41" s="251">
        <f t="shared" si="10"/>
        <v>100.5</v>
      </c>
      <c r="K41" s="251">
        <f t="shared" si="10"/>
        <v>100.7</v>
      </c>
      <c r="L41" s="251">
        <f t="shared" si="10"/>
        <v>100.6</v>
      </c>
      <c r="M41" s="251">
        <f t="shared" si="10"/>
        <v>102</v>
      </c>
      <c r="N41" s="251">
        <f t="shared" si="10"/>
        <v>101.3</v>
      </c>
      <c r="O41" s="251">
        <f t="shared" si="10"/>
        <v>101.6</v>
      </c>
      <c r="P41" s="251">
        <f t="shared" si="10"/>
        <v>100</v>
      </c>
      <c r="Q41" s="251">
        <f t="shared" si="10"/>
        <v>118.9</v>
      </c>
      <c r="R41" s="251">
        <f t="shared" si="10"/>
        <v>94.6</v>
      </c>
      <c r="S41" s="251">
        <f t="shared" si="10"/>
        <v>106.7</v>
      </c>
      <c r="T41" s="251">
        <f t="shared" si="10"/>
        <v>96.9</v>
      </c>
      <c r="U41" s="251">
        <f t="shared" si="10"/>
        <v>103</v>
      </c>
      <c r="V41" s="251">
        <f t="shared" si="10"/>
        <v>98.6</v>
      </c>
      <c r="W41" s="251">
        <f t="shared" si="10"/>
        <v>100.2</v>
      </c>
      <c r="X41" s="251">
        <f t="shared" si="10"/>
        <v>97.7</v>
      </c>
      <c r="Y41" s="251">
        <f t="shared" si="10"/>
        <v>95.7</v>
      </c>
      <c r="Z41" s="251">
        <f t="shared" si="10"/>
        <v>98.1</v>
      </c>
      <c r="AA41" s="251">
        <f t="shared" si="10"/>
        <v>99.3</v>
      </c>
      <c r="AB41" s="251">
        <f t="shared" si="10"/>
        <v>100.3</v>
      </c>
      <c r="AC41" s="251">
        <f t="shared" si="10"/>
        <v>100.6</v>
      </c>
      <c r="AD41" s="251">
        <f t="shared" si="10"/>
        <v>100.6</v>
      </c>
      <c r="AE41" s="251">
        <f t="shared" si="10"/>
        <v>68.2</v>
      </c>
      <c r="AF41" s="251">
        <f t="shared" si="10"/>
        <v>705.6</v>
      </c>
      <c r="AG41" s="251">
        <f t="shared" si="10"/>
        <v>100.6</v>
      </c>
      <c r="AH41" s="251">
        <f t="shared" si="10"/>
        <v>96.7</v>
      </c>
      <c r="AI41" s="251">
        <f t="shared" si="10"/>
        <v>106.2</v>
      </c>
      <c r="AJ41" s="251">
        <f t="shared" si="10"/>
        <v>67.900000000000006</v>
      </c>
      <c r="AK41" s="251">
        <f t="shared" si="10"/>
        <v>96.7</v>
      </c>
      <c r="AL41" s="251">
        <f t="shared" si="10"/>
        <v>63.8</v>
      </c>
      <c r="AM41" s="251">
        <f t="shared" si="10"/>
        <v>0</v>
      </c>
      <c r="AN41" s="251">
        <f t="shared" si="10"/>
        <v>62.5</v>
      </c>
      <c r="AO41" s="251">
        <f t="shared" si="10"/>
        <v>50.1</v>
      </c>
      <c r="AP41" s="251">
        <f t="shared" si="10"/>
        <v>90.7</v>
      </c>
      <c r="AQ41" s="251">
        <f t="shared" si="10"/>
        <v>119.2</v>
      </c>
      <c r="AR41" s="251">
        <f t="shared" si="10"/>
        <v>89.6</v>
      </c>
      <c r="AS41" s="251">
        <f t="shared" si="10"/>
        <v>100.1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6" firstPageNumber="19" orientation="landscape" useFirstPageNumber="1" r:id="rId1"/>
  <headerFooter alignWithMargins="0"/>
  <colBreaks count="3" manualBreakCount="3">
    <brk id="9" max="35" man="1"/>
    <brk id="21" max="35" man="1"/>
    <brk id="29" max="3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1"/>
  <sheetViews>
    <sheetView tabSelected="1" view="pageBreakPreview" zoomScale="80" zoomScaleNormal="100" zoomScaleSheetLayoutView="8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875" style="125" customWidth="1"/>
    <col min="2" max="2" width="13.875" style="125" customWidth="1"/>
    <col min="3" max="9" width="24.625" style="125" customWidth="1"/>
    <col min="10" max="10" width="24.125" style="125" customWidth="1"/>
    <col min="11" max="13" width="23.375" style="125" customWidth="1"/>
    <col min="14" max="15" width="24.625" style="125" customWidth="1"/>
    <col min="16" max="28" width="16.25" style="125" customWidth="1"/>
    <col min="29" max="16384" width="11" style="125"/>
  </cols>
  <sheetData>
    <row r="1" spans="1:28" ht="20.100000000000001" customHeight="1" x14ac:dyDescent="0.15"/>
    <row r="2" spans="1:28" ht="20.100000000000001" customHeight="1" x14ac:dyDescent="0.15">
      <c r="B2" s="169"/>
      <c r="C2" s="139" t="s">
        <v>679</v>
      </c>
      <c r="K2" s="139" t="str">
        <f>C2</f>
        <v>第１４表 　令和２（2020）年度分市町村民税の所得割額等</v>
      </c>
      <c r="L2" s="139"/>
      <c r="P2" s="139" t="str">
        <f>C2</f>
        <v>第１４表 　令和２（2020）年度分市町村民税の所得割額等</v>
      </c>
    </row>
    <row r="3" spans="1:28" s="126" customFormat="1" ht="20.100000000000001" customHeight="1" thickBot="1" x14ac:dyDescent="0.25">
      <c r="C3" s="140" t="s">
        <v>104</v>
      </c>
      <c r="D3" s="170"/>
      <c r="E3" s="170"/>
      <c r="F3" s="174"/>
      <c r="G3" s="172"/>
      <c r="H3" s="172"/>
      <c r="J3" s="171" t="s">
        <v>70</v>
      </c>
      <c r="K3" s="140" t="s">
        <v>105</v>
      </c>
      <c r="L3" s="140"/>
      <c r="M3" s="174"/>
      <c r="O3" s="171" t="s">
        <v>70</v>
      </c>
      <c r="P3" s="140" t="s">
        <v>106</v>
      </c>
      <c r="Q3" s="170"/>
      <c r="R3" s="170"/>
      <c r="S3" s="170"/>
      <c r="T3" s="174"/>
      <c r="U3" s="174"/>
      <c r="V3" s="172"/>
      <c r="W3" s="172"/>
      <c r="X3" s="172"/>
      <c r="Y3" s="172"/>
      <c r="Z3" s="174"/>
      <c r="AB3" s="171" t="s">
        <v>399</v>
      </c>
    </row>
    <row r="4" spans="1:28" ht="24" customHeight="1" x14ac:dyDescent="0.15">
      <c r="A4" s="175"/>
      <c r="B4" s="176"/>
      <c r="C4" s="177" t="s">
        <v>107</v>
      </c>
      <c r="D4" s="138"/>
      <c r="E4" s="138"/>
      <c r="F4" s="138"/>
      <c r="G4" s="138"/>
      <c r="H4" s="138"/>
      <c r="I4" s="138"/>
      <c r="J4" s="184"/>
      <c r="K4" s="257" t="s">
        <v>108</v>
      </c>
      <c r="L4" s="254"/>
      <c r="M4" s="254"/>
      <c r="N4" s="254"/>
      <c r="O4" s="256"/>
      <c r="P4" s="257" t="s">
        <v>109</v>
      </c>
      <c r="Q4" s="254"/>
      <c r="R4" s="254"/>
      <c r="S4" s="254"/>
      <c r="T4" s="254"/>
      <c r="U4" s="254"/>
      <c r="V4" s="344"/>
      <c r="W4" s="344"/>
      <c r="X4" s="345"/>
      <c r="Y4" s="346"/>
      <c r="Z4" s="254" t="s">
        <v>110</v>
      </c>
      <c r="AA4" s="254"/>
      <c r="AB4" s="184"/>
    </row>
    <row r="5" spans="1:28" ht="24" customHeight="1" x14ac:dyDescent="0.15">
      <c r="A5" s="185"/>
      <c r="B5" s="186"/>
      <c r="C5" s="347" t="s">
        <v>111</v>
      </c>
      <c r="D5" s="266" t="s">
        <v>112</v>
      </c>
      <c r="E5" s="348"/>
      <c r="F5" s="349"/>
      <c r="G5" s="350"/>
      <c r="H5" s="265" t="s">
        <v>113</v>
      </c>
      <c r="I5" s="280"/>
      <c r="J5" s="282"/>
      <c r="K5" s="351"/>
      <c r="L5" s="352"/>
      <c r="M5" s="353"/>
      <c r="N5" s="353"/>
      <c r="O5" s="274"/>
      <c r="P5" s="354"/>
      <c r="Q5" s="355"/>
      <c r="R5" s="356"/>
      <c r="S5" s="357"/>
      <c r="T5" s="358"/>
      <c r="U5" s="359"/>
      <c r="V5" s="310"/>
      <c r="W5" s="360" t="s">
        <v>208</v>
      </c>
      <c r="X5" s="361" t="s">
        <v>420</v>
      </c>
      <c r="Y5" s="362"/>
      <c r="Z5" s="363" t="s">
        <v>191</v>
      </c>
      <c r="AA5" s="193" t="s">
        <v>191</v>
      </c>
      <c r="AB5" s="364"/>
    </row>
    <row r="6" spans="1:28" ht="24" customHeight="1" x14ac:dyDescent="0.15">
      <c r="A6" s="195" t="s">
        <v>9</v>
      </c>
      <c r="B6" s="196"/>
      <c r="C6" s="143" t="s">
        <v>114</v>
      </c>
      <c r="D6" s="215" t="s">
        <v>324</v>
      </c>
      <c r="E6" s="215" t="s">
        <v>325</v>
      </c>
      <c r="F6" s="260" t="s">
        <v>326</v>
      </c>
      <c r="G6" s="365" t="s">
        <v>79</v>
      </c>
      <c r="H6" s="193" t="s">
        <v>324</v>
      </c>
      <c r="I6" s="366" t="s">
        <v>328</v>
      </c>
      <c r="J6" s="297" t="s">
        <v>79</v>
      </c>
      <c r="K6" s="190" t="s">
        <v>503</v>
      </c>
      <c r="L6" s="367" t="s">
        <v>501</v>
      </c>
      <c r="M6" s="368" t="s">
        <v>305</v>
      </c>
      <c r="N6" s="362" t="s">
        <v>166</v>
      </c>
      <c r="O6" s="217" t="s">
        <v>12</v>
      </c>
      <c r="P6" s="190" t="s">
        <v>211</v>
      </c>
      <c r="Q6" s="221" t="s">
        <v>234</v>
      </c>
      <c r="R6" s="172" t="s">
        <v>235</v>
      </c>
      <c r="S6" s="221" t="s">
        <v>216</v>
      </c>
      <c r="T6" s="369" t="s">
        <v>419</v>
      </c>
      <c r="U6" s="204" t="s">
        <v>12</v>
      </c>
      <c r="V6" s="221" t="s">
        <v>115</v>
      </c>
      <c r="W6" s="221" t="s">
        <v>209</v>
      </c>
      <c r="X6" s="370" t="s">
        <v>207</v>
      </c>
      <c r="Y6" s="219" t="s">
        <v>116</v>
      </c>
      <c r="Z6" s="219" t="s">
        <v>192</v>
      </c>
      <c r="AA6" s="221" t="s">
        <v>192</v>
      </c>
      <c r="AB6" s="262" t="s">
        <v>12</v>
      </c>
    </row>
    <row r="7" spans="1:28" ht="24" customHeight="1" x14ac:dyDescent="0.2">
      <c r="A7" s="185"/>
      <c r="B7" s="214"/>
      <c r="C7" s="143" t="s">
        <v>117</v>
      </c>
      <c r="D7" s="219" t="s">
        <v>331</v>
      </c>
      <c r="E7" s="219" t="s">
        <v>332</v>
      </c>
      <c r="F7" s="295" t="s">
        <v>332</v>
      </c>
      <c r="G7" s="221"/>
      <c r="H7" s="221" t="s">
        <v>331</v>
      </c>
      <c r="I7" s="312" t="s">
        <v>333</v>
      </c>
      <c r="J7" s="217"/>
      <c r="K7" s="190" t="s">
        <v>473</v>
      </c>
      <c r="L7" s="367" t="s">
        <v>502</v>
      </c>
      <c r="M7" s="368" t="s">
        <v>306</v>
      </c>
      <c r="N7" s="371" t="s">
        <v>272</v>
      </c>
      <c r="O7" s="217"/>
      <c r="P7" s="201"/>
      <c r="Q7" s="372"/>
      <c r="R7" s="373" t="s">
        <v>210</v>
      </c>
      <c r="S7" s="374" t="s">
        <v>214</v>
      </c>
      <c r="T7" s="375"/>
      <c r="U7" s="221"/>
      <c r="V7" s="310"/>
      <c r="W7" s="310"/>
      <c r="X7" s="307"/>
      <c r="Y7" s="307"/>
      <c r="Z7" s="219" t="s">
        <v>189</v>
      </c>
      <c r="AA7" s="221" t="s">
        <v>190</v>
      </c>
      <c r="AB7" s="262"/>
    </row>
    <row r="8" spans="1:28" s="234" customFormat="1" ht="24" customHeight="1" x14ac:dyDescent="0.2">
      <c r="A8" s="225"/>
      <c r="B8" s="226"/>
      <c r="C8" s="144" t="s">
        <v>490</v>
      </c>
      <c r="D8" s="318" t="s">
        <v>498</v>
      </c>
      <c r="E8" s="320" t="s">
        <v>491</v>
      </c>
      <c r="F8" s="324" t="s">
        <v>492</v>
      </c>
      <c r="G8" s="324" t="s">
        <v>493</v>
      </c>
      <c r="H8" s="129" t="s">
        <v>494</v>
      </c>
      <c r="I8" s="315" t="s">
        <v>495</v>
      </c>
      <c r="J8" s="322" t="s">
        <v>496</v>
      </c>
      <c r="K8" s="324" t="s">
        <v>472</v>
      </c>
      <c r="L8" s="324" t="s">
        <v>470</v>
      </c>
      <c r="M8" s="324" t="s">
        <v>471</v>
      </c>
      <c r="N8" s="324" t="s">
        <v>499</v>
      </c>
      <c r="O8" s="324" t="s">
        <v>500</v>
      </c>
      <c r="P8" s="232" t="s">
        <v>307</v>
      </c>
      <c r="Q8" s="376" t="s">
        <v>308</v>
      </c>
      <c r="R8" s="232" t="s">
        <v>309</v>
      </c>
      <c r="S8" s="376" t="s">
        <v>310</v>
      </c>
      <c r="T8" s="317" t="s">
        <v>311</v>
      </c>
      <c r="U8" s="232" t="s">
        <v>312</v>
      </c>
      <c r="V8" s="232" t="s">
        <v>313</v>
      </c>
      <c r="W8" s="321" t="s">
        <v>314</v>
      </c>
      <c r="X8" s="321" t="s">
        <v>315</v>
      </c>
      <c r="Y8" s="318" t="s">
        <v>316</v>
      </c>
      <c r="Z8" s="232" t="s">
        <v>317</v>
      </c>
      <c r="AA8" s="229" t="s">
        <v>318</v>
      </c>
      <c r="AB8" s="233" t="s">
        <v>497</v>
      </c>
    </row>
    <row r="9" spans="1:28" ht="24" customHeight="1" x14ac:dyDescent="0.2">
      <c r="A9" s="235">
        <v>1</v>
      </c>
      <c r="B9" s="236" t="s">
        <v>28</v>
      </c>
      <c r="C9" s="154">
        <v>34263625</v>
      </c>
      <c r="D9" s="155">
        <v>380316</v>
      </c>
      <c r="E9" s="155">
        <v>40332</v>
      </c>
      <c r="F9" s="155">
        <v>2402</v>
      </c>
      <c r="G9" s="155">
        <v>423050</v>
      </c>
      <c r="H9" s="155">
        <v>4084</v>
      </c>
      <c r="I9" s="155">
        <v>0</v>
      </c>
      <c r="J9" s="156">
        <v>4084</v>
      </c>
      <c r="K9" s="377">
        <v>100937</v>
      </c>
      <c r="L9" s="378">
        <v>32193</v>
      </c>
      <c r="M9" s="326">
        <v>8465</v>
      </c>
      <c r="N9" s="155">
        <v>4921</v>
      </c>
      <c r="O9" s="156">
        <v>34837275</v>
      </c>
      <c r="P9" s="154">
        <v>482960</v>
      </c>
      <c r="Q9" s="155">
        <v>26512</v>
      </c>
      <c r="R9" s="155">
        <v>526095</v>
      </c>
      <c r="S9" s="155">
        <v>830824</v>
      </c>
      <c r="T9" s="155">
        <v>556</v>
      </c>
      <c r="U9" s="155">
        <v>1866947</v>
      </c>
      <c r="V9" s="155">
        <v>2414</v>
      </c>
      <c r="W9" s="155">
        <v>28772</v>
      </c>
      <c r="X9" s="155">
        <v>23712</v>
      </c>
      <c r="Y9" s="155">
        <v>222</v>
      </c>
      <c r="Z9" s="155">
        <v>31959189</v>
      </c>
      <c r="AA9" s="164">
        <v>956019</v>
      </c>
      <c r="AB9" s="156">
        <v>32915208</v>
      </c>
    </row>
    <row r="10" spans="1:28" ht="24" customHeight="1" x14ac:dyDescent="0.2">
      <c r="A10" s="237">
        <v>2</v>
      </c>
      <c r="B10" s="238" t="s">
        <v>29</v>
      </c>
      <c r="C10" s="157">
        <v>7324281</v>
      </c>
      <c r="D10" s="158">
        <v>74659</v>
      </c>
      <c r="E10" s="158">
        <v>761</v>
      </c>
      <c r="F10" s="158">
        <v>663</v>
      </c>
      <c r="G10" s="158">
        <v>76083</v>
      </c>
      <c r="H10" s="158">
        <v>1343</v>
      </c>
      <c r="I10" s="158">
        <v>0</v>
      </c>
      <c r="J10" s="159">
        <v>1343</v>
      </c>
      <c r="K10" s="157">
        <v>21657</v>
      </c>
      <c r="L10" s="58">
        <v>5639</v>
      </c>
      <c r="M10" s="158">
        <v>2354</v>
      </c>
      <c r="N10" s="158">
        <v>1891</v>
      </c>
      <c r="O10" s="159">
        <v>7433248</v>
      </c>
      <c r="P10" s="157">
        <v>135965</v>
      </c>
      <c r="Q10" s="158">
        <v>6285</v>
      </c>
      <c r="R10" s="158">
        <v>127745</v>
      </c>
      <c r="S10" s="158">
        <v>111207</v>
      </c>
      <c r="T10" s="158">
        <v>876</v>
      </c>
      <c r="U10" s="158">
        <v>382078</v>
      </c>
      <c r="V10" s="158">
        <v>820</v>
      </c>
      <c r="W10" s="158">
        <v>6588</v>
      </c>
      <c r="X10" s="158">
        <v>3859</v>
      </c>
      <c r="Y10" s="158">
        <v>31</v>
      </c>
      <c r="Z10" s="158">
        <v>6806659</v>
      </c>
      <c r="AA10" s="158">
        <v>233213</v>
      </c>
      <c r="AB10" s="159">
        <v>7039872</v>
      </c>
    </row>
    <row r="11" spans="1:28" ht="24" customHeight="1" x14ac:dyDescent="0.2">
      <c r="A11" s="237">
        <v>3</v>
      </c>
      <c r="B11" s="238" t="s">
        <v>30</v>
      </c>
      <c r="C11" s="157">
        <v>7813478</v>
      </c>
      <c r="D11" s="158">
        <v>65408</v>
      </c>
      <c r="E11" s="158">
        <v>7950</v>
      </c>
      <c r="F11" s="158">
        <v>2348</v>
      </c>
      <c r="G11" s="158">
        <v>75706</v>
      </c>
      <c r="H11" s="158">
        <v>313</v>
      </c>
      <c r="I11" s="158">
        <v>0</v>
      </c>
      <c r="J11" s="159">
        <v>313</v>
      </c>
      <c r="K11" s="157">
        <v>9700</v>
      </c>
      <c r="L11" s="58">
        <v>7150</v>
      </c>
      <c r="M11" s="158">
        <v>1672</v>
      </c>
      <c r="N11" s="158">
        <v>956</v>
      </c>
      <c r="O11" s="159">
        <v>7908975</v>
      </c>
      <c r="P11" s="157">
        <v>151731</v>
      </c>
      <c r="Q11" s="158">
        <v>6597</v>
      </c>
      <c r="R11" s="158">
        <v>150686</v>
      </c>
      <c r="S11" s="158">
        <v>104415</v>
      </c>
      <c r="T11" s="158">
        <v>11</v>
      </c>
      <c r="U11" s="158">
        <v>413440</v>
      </c>
      <c r="V11" s="158">
        <v>925</v>
      </c>
      <c r="W11" s="158">
        <v>6466</v>
      </c>
      <c r="X11" s="158">
        <v>2921</v>
      </c>
      <c r="Y11" s="158">
        <v>92</v>
      </c>
      <c r="Z11" s="158">
        <v>7221604</v>
      </c>
      <c r="AA11" s="158">
        <v>263527</v>
      </c>
      <c r="AB11" s="159">
        <v>7485131</v>
      </c>
    </row>
    <row r="12" spans="1:28" ht="24" customHeight="1" x14ac:dyDescent="0.2">
      <c r="A12" s="237">
        <v>4</v>
      </c>
      <c r="B12" s="238" t="s">
        <v>31</v>
      </c>
      <c r="C12" s="157">
        <v>5806098</v>
      </c>
      <c r="D12" s="158">
        <v>67940</v>
      </c>
      <c r="E12" s="158">
        <v>0</v>
      </c>
      <c r="F12" s="158">
        <v>0</v>
      </c>
      <c r="G12" s="158">
        <v>67940</v>
      </c>
      <c r="H12" s="158">
        <v>1422</v>
      </c>
      <c r="I12" s="158">
        <v>0</v>
      </c>
      <c r="J12" s="159">
        <v>1422</v>
      </c>
      <c r="K12" s="157">
        <v>30733</v>
      </c>
      <c r="L12" s="58">
        <v>3919</v>
      </c>
      <c r="M12" s="158">
        <v>1152</v>
      </c>
      <c r="N12" s="158">
        <v>2049</v>
      </c>
      <c r="O12" s="159">
        <v>5913313</v>
      </c>
      <c r="P12" s="157">
        <v>110601</v>
      </c>
      <c r="Q12" s="158">
        <v>3519</v>
      </c>
      <c r="R12" s="158">
        <v>123996</v>
      </c>
      <c r="S12" s="158">
        <v>73981</v>
      </c>
      <c r="T12" s="158">
        <v>842</v>
      </c>
      <c r="U12" s="158">
        <v>312939</v>
      </c>
      <c r="V12" s="158">
        <v>527</v>
      </c>
      <c r="W12" s="158">
        <v>4824</v>
      </c>
      <c r="X12" s="158">
        <v>3284</v>
      </c>
      <c r="Y12" s="158">
        <v>252</v>
      </c>
      <c r="Z12" s="158">
        <v>5384005</v>
      </c>
      <c r="AA12" s="158">
        <v>207482</v>
      </c>
      <c r="AB12" s="159">
        <v>5591487</v>
      </c>
    </row>
    <row r="13" spans="1:28" ht="24" customHeight="1" x14ac:dyDescent="0.2">
      <c r="A13" s="237">
        <v>5</v>
      </c>
      <c r="B13" s="238" t="s">
        <v>32</v>
      </c>
      <c r="C13" s="157">
        <v>4854767</v>
      </c>
      <c r="D13" s="158">
        <v>45941</v>
      </c>
      <c r="E13" s="158">
        <v>1596</v>
      </c>
      <c r="F13" s="158">
        <v>2283</v>
      </c>
      <c r="G13" s="158">
        <v>49820</v>
      </c>
      <c r="H13" s="158">
        <v>264</v>
      </c>
      <c r="I13" s="158">
        <v>0</v>
      </c>
      <c r="J13" s="159">
        <v>264</v>
      </c>
      <c r="K13" s="157">
        <v>6531</v>
      </c>
      <c r="L13" s="58">
        <v>2199</v>
      </c>
      <c r="M13" s="158">
        <v>3258</v>
      </c>
      <c r="N13" s="158">
        <v>4375</v>
      </c>
      <c r="O13" s="159">
        <v>4921214</v>
      </c>
      <c r="P13" s="157">
        <v>92794</v>
      </c>
      <c r="Q13" s="158">
        <v>3802</v>
      </c>
      <c r="R13" s="158">
        <v>92654</v>
      </c>
      <c r="S13" s="158">
        <v>56549</v>
      </c>
      <c r="T13" s="158">
        <v>2</v>
      </c>
      <c r="U13" s="158">
        <v>245801</v>
      </c>
      <c r="V13" s="158">
        <v>495</v>
      </c>
      <c r="W13" s="158">
        <v>7317</v>
      </c>
      <c r="X13" s="158">
        <v>1695</v>
      </c>
      <c r="Y13" s="158">
        <v>26</v>
      </c>
      <c r="Z13" s="158">
        <v>4507231</v>
      </c>
      <c r="AA13" s="158">
        <v>158649</v>
      </c>
      <c r="AB13" s="159">
        <v>4665880</v>
      </c>
    </row>
    <row r="14" spans="1:28" ht="24" customHeight="1" x14ac:dyDescent="0.2">
      <c r="A14" s="237">
        <v>6</v>
      </c>
      <c r="B14" s="238" t="s">
        <v>33</v>
      </c>
      <c r="C14" s="157">
        <v>3645239</v>
      </c>
      <c r="D14" s="158">
        <v>22600</v>
      </c>
      <c r="E14" s="158">
        <v>535</v>
      </c>
      <c r="F14" s="158">
        <v>1084</v>
      </c>
      <c r="G14" s="158">
        <v>24219</v>
      </c>
      <c r="H14" s="158">
        <v>0</v>
      </c>
      <c r="I14" s="158">
        <v>0</v>
      </c>
      <c r="J14" s="159">
        <v>0</v>
      </c>
      <c r="K14" s="157">
        <v>5680</v>
      </c>
      <c r="L14" s="58">
        <v>1739</v>
      </c>
      <c r="M14" s="158">
        <v>626</v>
      </c>
      <c r="N14" s="158">
        <v>244</v>
      </c>
      <c r="O14" s="159">
        <v>3677747</v>
      </c>
      <c r="P14" s="157">
        <v>77728</v>
      </c>
      <c r="Q14" s="158">
        <v>1477</v>
      </c>
      <c r="R14" s="158">
        <v>52840</v>
      </c>
      <c r="S14" s="158">
        <v>27963</v>
      </c>
      <c r="T14" s="158">
        <v>11</v>
      </c>
      <c r="U14" s="158">
        <v>160019</v>
      </c>
      <c r="V14" s="158">
        <v>331</v>
      </c>
      <c r="W14" s="158">
        <v>2356</v>
      </c>
      <c r="X14" s="158">
        <v>1542</v>
      </c>
      <c r="Y14" s="158">
        <v>0</v>
      </c>
      <c r="Z14" s="158">
        <v>3411213</v>
      </c>
      <c r="AA14" s="158">
        <v>102286</v>
      </c>
      <c r="AB14" s="159">
        <v>3513499</v>
      </c>
    </row>
    <row r="15" spans="1:28" ht="24" customHeight="1" x14ac:dyDescent="0.2">
      <c r="A15" s="237">
        <v>7</v>
      </c>
      <c r="B15" s="238" t="s">
        <v>34</v>
      </c>
      <c r="C15" s="157">
        <v>9682124</v>
      </c>
      <c r="D15" s="158">
        <v>131760</v>
      </c>
      <c r="E15" s="158">
        <v>2826</v>
      </c>
      <c r="F15" s="158">
        <v>1057</v>
      </c>
      <c r="G15" s="158">
        <v>135643</v>
      </c>
      <c r="H15" s="158">
        <v>1663</v>
      </c>
      <c r="I15" s="158">
        <v>0</v>
      </c>
      <c r="J15" s="159">
        <v>1663</v>
      </c>
      <c r="K15" s="157">
        <v>13407</v>
      </c>
      <c r="L15" s="58">
        <v>4241</v>
      </c>
      <c r="M15" s="158">
        <v>1838</v>
      </c>
      <c r="N15" s="158">
        <v>1672</v>
      </c>
      <c r="O15" s="159">
        <v>9840588</v>
      </c>
      <c r="P15" s="157">
        <v>157938</v>
      </c>
      <c r="Q15" s="158">
        <v>5622</v>
      </c>
      <c r="R15" s="158">
        <v>188337</v>
      </c>
      <c r="S15" s="158">
        <v>176646</v>
      </c>
      <c r="T15" s="158">
        <v>271</v>
      </c>
      <c r="U15" s="158">
        <v>528814</v>
      </c>
      <c r="V15" s="158">
        <v>911</v>
      </c>
      <c r="W15" s="158">
        <v>6149</v>
      </c>
      <c r="X15" s="158">
        <v>3876</v>
      </c>
      <c r="Y15" s="158">
        <v>1133</v>
      </c>
      <c r="Z15" s="158">
        <v>8954233</v>
      </c>
      <c r="AA15" s="158">
        <v>345472</v>
      </c>
      <c r="AB15" s="159">
        <v>9299705</v>
      </c>
    </row>
    <row r="16" spans="1:28" ht="24" customHeight="1" x14ac:dyDescent="0.2">
      <c r="A16" s="237">
        <v>8</v>
      </c>
      <c r="B16" s="238" t="s">
        <v>35</v>
      </c>
      <c r="C16" s="157">
        <v>4089095</v>
      </c>
      <c r="D16" s="158">
        <v>28091</v>
      </c>
      <c r="E16" s="158">
        <v>1308</v>
      </c>
      <c r="F16" s="158">
        <v>0</v>
      </c>
      <c r="G16" s="158">
        <v>29399</v>
      </c>
      <c r="H16" s="158">
        <v>106</v>
      </c>
      <c r="I16" s="158">
        <v>0</v>
      </c>
      <c r="J16" s="159">
        <v>106</v>
      </c>
      <c r="K16" s="157">
        <v>115</v>
      </c>
      <c r="L16" s="58">
        <v>2693</v>
      </c>
      <c r="M16" s="158">
        <v>466</v>
      </c>
      <c r="N16" s="158">
        <v>330</v>
      </c>
      <c r="O16" s="159">
        <v>4122204</v>
      </c>
      <c r="P16" s="157">
        <v>77340</v>
      </c>
      <c r="Q16" s="158">
        <v>1614</v>
      </c>
      <c r="R16" s="158">
        <v>89729</v>
      </c>
      <c r="S16" s="158">
        <v>40251</v>
      </c>
      <c r="T16" s="158">
        <v>42</v>
      </c>
      <c r="U16" s="158">
        <v>208976</v>
      </c>
      <c r="V16" s="158">
        <v>620</v>
      </c>
      <c r="W16" s="158">
        <v>2929</v>
      </c>
      <c r="X16" s="158">
        <v>1413</v>
      </c>
      <c r="Y16" s="158">
        <v>4343</v>
      </c>
      <c r="Z16" s="158">
        <v>3743894</v>
      </c>
      <c r="AA16" s="158">
        <v>160029</v>
      </c>
      <c r="AB16" s="159">
        <v>3903923</v>
      </c>
    </row>
    <row r="17" spans="1:28" ht="24" customHeight="1" x14ac:dyDescent="0.2">
      <c r="A17" s="237">
        <v>9</v>
      </c>
      <c r="B17" s="238" t="s">
        <v>36</v>
      </c>
      <c r="C17" s="157">
        <v>3553630</v>
      </c>
      <c r="D17" s="158">
        <v>25655</v>
      </c>
      <c r="E17" s="158">
        <v>1334</v>
      </c>
      <c r="F17" s="158">
        <v>0</v>
      </c>
      <c r="G17" s="158">
        <v>26989</v>
      </c>
      <c r="H17" s="158">
        <v>213</v>
      </c>
      <c r="I17" s="158">
        <v>0</v>
      </c>
      <c r="J17" s="159">
        <v>213</v>
      </c>
      <c r="K17" s="157">
        <v>5760</v>
      </c>
      <c r="L17" s="58">
        <v>12064</v>
      </c>
      <c r="M17" s="158">
        <v>368</v>
      </c>
      <c r="N17" s="158">
        <v>421</v>
      </c>
      <c r="O17" s="159">
        <v>3599445</v>
      </c>
      <c r="P17" s="157">
        <v>67079</v>
      </c>
      <c r="Q17" s="158">
        <v>826</v>
      </c>
      <c r="R17" s="158">
        <v>62288</v>
      </c>
      <c r="S17" s="158">
        <v>44846</v>
      </c>
      <c r="T17" s="158">
        <v>36</v>
      </c>
      <c r="U17" s="158">
        <v>175075</v>
      </c>
      <c r="V17" s="158">
        <v>575</v>
      </c>
      <c r="W17" s="158">
        <v>1275</v>
      </c>
      <c r="X17" s="158">
        <v>777</v>
      </c>
      <c r="Y17" s="158">
        <v>0</v>
      </c>
      <c r="Z17" s="158">
        <v>3306758</v>
      </c>
      <c r="AA17" s="158">
        <v>114985</v>
      </c>
      <c r="AB17" s="159">
        <v>3421743</v>
      </c>
    </row>
    <row r="18" spans="1:28" ht="24" customHeight="1" x14ac:dyDescent="0.2">
      <c r="A18" s="237">
        <v>10</v>
      </c>
      <c r="B18" s="238" t="s">
        <v>181</v>
      </c>
      <c r="C18" s="157">
        <v>1510099</v>
      </c>
      <c r="D18" s="158">
        <v>6178</v>
      </c>
      <c r="E18" s="158">
        <v>0</v>
      </c>
      <c r="F18" s="158">
        <v>0</v>
      </c>
      <c r="G18" s="158">
        <v>6178</v>
      </c>
      <c r="H18" s="158">
        <v>29</v>
      </c>
      <c r="I18" s="158">
        <v>0</v>
      </c>
      <c r="J18" s="159">
        <v>29</v>
      </c>
      <c r="K18" s="157">
        <v>431</v>
      </c>
      <c r="L18" s="58">
        <v>1251</v>
      </c>
      <c r="M18" s="158">
        <v>223</v>
      </c>
      <c r="N18" s="158">
        <v>757</v>
      </c>
      <c r="O18" s="159">
        <v>1518968</v>
      </c>
      <c r="P18" s="157">
        <v>30814</v>
      </c>
      <c r="Q18" s="158">
        <v>693</v>
      </c>
      <c r="R18" s="158">
        <v>27059</v>
      </c>
      <c r="S18" s="158">
        <v>17650</v>
      </c>
      <c r="T18" s="158">
        <v>0</v>
      </c>
      <c r="U18" s="158">
        <v>76216</v>
      </c>
      <c r="V18" s="158">
        <v>168</v>
      </c>
      <c r="W18" s="158">
        <v>1176</v>
      </c>
      <c r="X18" s="158">
        <v>1425</v>
      </c>
      <c r="Y18" s="158">
        <v>0</v>
      </c>
      <c r="Z18" s="158">
        <v>1392849</v>
      </c>
      <c r="AA18" s="158">
        <v>47134</v>
      </c>
      <c r="AB18" s="159">
        <v>1439983</v>
      </c>
    </row>
    <row r="19" spans="1:28" ht="24" customHeight="1" x14ac:dyDescent="0.2">
      <c r="A19" s="237">
        <v>11</v>
      </c>
      <c r="B19" s="238" t="s">
        <v>182</v>
      </c>
      <c r="C19" s="157">
        <v>6180706</v>
      </c>
      <c r="D19" s="158">
        <v>78420</v>
      </c>
      <c r="E19" s="158">
        <v>1632</v>
      </c>
      <c r="F19" s="158">
        <v>523</v>
      </c>
      <c r="G19" s="158">
        <v>80575</v>
      </c>
      <c r="H19" s="158">
        <v>1662</v>
      </c>
      <c r="I19" s="158">
        <v>0</v>
      </c>
      <c r="J19" s="159">
        <v>1662</v>
      </c>
      <c r="K19" s="157">
        <v>35274</v>
      </c>
      <c r="L19" s="58">
        <v>2401</v>
      </c>
      <c r="M19" s="158">
        <v>951</v>
      </c>
      <c r="N19" s="158">
        <v>822</v>
      </c>
      <c r="O19" s="159">
        <v>6302391</v>
      </c>
      <c r="P19" s="157">
        <v>112617</v>
      </c>
      <c r="Q19" s="158">
        <v>2651</v>
      </c>
      <c r="R19" s="158">
        <v>114811</v>
      </c>
      <c r="S19" s="158">
        <v>85843</v>
      </c>
      <c r="T19" s="158">
        <v>112</v>
      </c>
      <c r="U19" s="158">
        <v>316034</v>
      </c>
      <c r="V19" s="158">
        <v>692</v>
      </c>
      <c r="W19" s="158">
        <v>3238</v>
      </c>
      <c r="X19" s="158">
        <v>1877</v>
      </c>
      <c r="Y19" s="158">
        <v>0</v>
      </c>
      <c r="Z19" s="158">
        <v>5770953</v>
      </c>
      <c r="AA19" s="158">
        <v>209597</v>
      </c>
      <c r="AB19" s="159">
        <v>5980550</v>
      </c>
    </row>
    <row r="20" spans="1:28" ht="24" customHeight="1" x14ac:dyDescent="0.2">
      <c r="A20" s="237">
        <v>12</v>
      </c>
      <c r="B20" s="238" t="s">
        <v>183</v>
      </c>
      <c r="C20" s="157">
        <v>2355093</v>
      </c>
      <c r="D20" s="158">
        <v>17774</v>
      </c>
      <c r="E20" s="158">
        <v>1612</v>
      </c>
      <c r="F20" s="158">
        <v>522</v>
      </c>
      <c r="G20" s="158">
        <v>19908</v>
      </c>
      <c r="H20" s="158">
        <v>50</v>
      </c>
      <c r="I20" s="158">
        <v>0</v>
      </c>
      <c r="J20" s="159">
        <v>50</v>
      </c>
      <c r="K20" s="157">
        <v>50</v>
      </c>
      <c r="L20" s="58">
        <v>1651</v>
      </c>
      <c r="M20" s="158">
        <v>162</v>
      </c>
      <c r="N20" s="158">
        <v>8244</v>
      </c>
      <c r="O20" s="159">
        <v>2385158</v>
      </c>
      <c r="P20" s="157">
        <v>41296</v>
      </c>
      <c r="Q20" s="158">
        <v>979</v>
      </c>
      <c r="R20" s="158">
        <v>52387</v>
      </c>
      <c r="S20" s="158">
        <v>35041</v>
      </c>
      <c r="T20" s="158">
        <v>270</v>
      </c>
      <c r="U20" s="158">
        <v>129973</v>
      </c>
      <c r="V20" s="158">
        <v>96</v>
      </c>
      <c r="W20" s="158">
        <v>1981</v>
      </c>
      <c r="X20" s="158">
        <v>2316</v>
      </c>
      <c r="Y20" s="158">
        <v>0</v>
      </c>
      <c r="Z20" s="158">
        <v>2156645</v>
      </c>
      <c r="AA20" s="158">
        <v>94147</v>
      </c>
      <c r="AB20" s="159">
        <v>2250792</v>
      </c>
    </row>
    <row r="21" spans="1:28" ht="24" customHeight="1" x14ac:dyDescent="0.2">
      <c r="A21" s="239">
        <v>13</v>
      </c>
      <c r="B21" s="240" t="s">
        <v>198</v>
      </c>
      <c r="C21" s="157">
        <v>1094490</v>
      </c>
      <c r="D21" s="158">
        <v>9774</v>
      </c>
      <c r="E21" s="158">
        <v>0</v>
      </c>
      <c r="F21" s="158">
        <v>9</v>
      </c>
      <c r="G21" s="158">
        <v>9783</v>
      </c>
      <c r="H21" s="158">
        <v>0</v>
      </c>
      <c r="I21" s="158">
        <v>0</v>
      </c>
      <c r="J21" s="159">
        <v>0</v>
      </c>
      <c r="K21" s="157">
        <v>0</v>
      </c>
      <c r="L21" s="58">
        <v>113</v>
      </c>
      <c r="M21" s="158">
        <v>119</v>
      </c>
      <c r="N21" s="158">
        <v>39</v>
      </c>
      <c r="O21" s="159">
        <v>1104544</v>
      </c>
      <c r="P21" s="157">
        <v>24312</v>
      </c>
      <c r="Q21" s="158">
        <v>340</v>
      </c>
      <c r="R21" s="158">
        <v>12586</v>
      </c>
      <c r="S21" s="158">
        <v>9449</v>
      </c>
      <c r="T21" s="158">
        <v>0</v>
      </c>
      <c r="U21" s="158">
        <v>46687</v>
      </c>
      <c r="V21" s="158">
        <v>207</v>
      </c>
      <c r="W21" s="158">
        <v>627</v>
      </c>
      <c r="X21" s="158">
        <v>508</v>
      </c>
      <c r="Y21" s="158">
        <v>0</v>
      </c>
      <c r="Z21" s="158">
        <v>1030817</v>
      </c>
      <c r="AA21" s="158">
        <v>25698</v>
      </c>
      <c r="AB21" s="159">
        <v>1056515</v>
      </c>
    </row>
    <row r="22" spans="1:28" ht="24" customHeight="1" x14ac:dyDescent="0.2">
      <c r="A22" s="241">
        <v>14</v>
      </c>
      <c r="B22" s="242" t="s">
        <v>199</v>
      </c>
      <c r="C22" s="160">
        <v>4184561</v>
      </c>
      <c r="D22" s="161">
        <v>46685</v>
      </c>
      <c r="E22" s="161">
        <v>598</v>
      </c>
      <c r="F22" s="161">
        <v>257</v>
      </c>
      <c r="G22" s="161">
        <v>47540</v>
      </c>
      <c r="H22" s="161">
        <v>181</v>
      </c>
      <c r="I22" s="161">
        <v>0</v>
      </c>
      <c r="J22" s="162">
        <v>181</v>
      </c>
      <c r="K22" s="160">
        <v>9045</v>
      </c>
      <c r="L22" s="59">
        <v>3018</v>
      </c>
      <c r="M22" s="161">
        <v>845</v>
      </c>
      <c r="N22" s="161">
        <v>499</v>
      </c>
      <c r="O22" s="162">
        <v>4245689</v>
      </c>
      <c r="P22" s="160">
        <v>57026</v>
      </c>
      <c r="Q22" s="161">
        <v>1328</v>
      </c>
      <c r="R22" s="161">
        <v>56848</v>
      </c>
      <c r="S22" s="161">
        <v>127256</v>
      </c>
      <c r="T22" s="161">
        <v>4</v>
      </c>
      <c r="U22" s="161">
        <v>242462</v>
      </c>
      <c r="V22" s="161">
        <v>187</v>
      </c>
      <c r="W22" s="161">
        <v>2578</v>
      </c>
      <c r="X22" s="161">
        <v>934</v>
      </c>
      <c r="Y22" s="161">
        <v>35</v>
      </c>
      <c r="Z22" s="161">
        <v>3895662</v>
      </c>
      <c r="AA22" s="161">
        <v>103831</v>
      </c>
      <c r="AB22" s="162">
        <v>3999493</v>
      </c>
    </row>
    <row r="23" spans="1:28" ht="24" customHeight="1" x14ac:dyDescent="0.2">
      <c r="A23" s="185"/>
      <c r="B23" s="214" t="s">
        <v>288</v>
      </c>
      <c r="C23" s="106">
        <f>SUM(C9:C22)</f>
        <v>96357286</v>
      </c>
      <c r="D23" s="32">
        <f>SUM(D9:D22)</f>
        <v>1001201</v>
      </c>
      <c r="E23" s="32">
        <f t="shared" ref="E23:AB23" si="0">SUM(E9:E22)</f>
        <v>60484</v>
      </c>
      <c r="F23" s="32">
        <f t="shared" si="0"/>
        <v>11148</v>
      </c>
      <c r="G23" s="32">
        <f t="shared" si="0"/>
        <v>1072833</v>
      </c>
      <c r="H23" s="32">
        <f t="shared" si="0"/>
        <v>11330</v>
      </c>
      <c r="I23" s="32">
        <f t="shared" si="0"/>
        <v>0</v>
      </c>
      <c r="J23" s="32">
        <f t="shared" si="0"/>
        <v>11330</v>
      </c>
      <c r="K23" s="32">
        <f t="shared" si="0"/>
        <v>239320</v>
      </c>
      <c r="L23" s="32">
        <f t="shared" si="0"/>
        <v>80271</v>
      </c>
      <c r="M23" s="32">
        <f t="shared" si="0"/>
        <v>22499</v>
      </c>
      <c r="N23" s="32">
        <f t="shared" si="0"/>
        <v>27220</v>
      </c>
      <c r="O23" s="32">
        <f>SUM(O9:O22)</f>
        <v>97810759</v>
      </c>
      <c r="P23" s="32">
        <f t="shared" si="0"/>
        <v>1620201</v>
      </c>
      <c r="Q23" s="32">
        <f t="shared" si="0"/>
        <v>62245</v>
      </c>
      <c r="R23" s="32">
        <f t="shared" si="0"/>
        <v>1678061</v>
      </c>
      <c r="S23" s="32">
        <f t="shared" si="0"/>
        <v>1741921</v>
      </c>
      <c r="T23" s="32">
        <f t="shared" si="0"/>
        <v>3033</v>
      </c>
      <c r="U23" s="32">
        <f t="shared" si="0"/>
        <v>5105461</v>
      </c>
      <c r="V23" s="32">
        <f t="shared" si="0"/>
        <v>8968</v>
      </c>
      <c r="W23" s="32">
        <f t="shared" si="0"/>
        <v>76276</v>
      </c>
      <c r="X23" s="32">
        <f t="shared" si="0"/>
        <v>50139</v>
      </c>
      <c r="Y23" s="32">
        <f t="shared" si="0"/>
        <v>6134</v>
      </c>
      <c r="Z23" s="32">
        <f t="shared" si="0"/>
        <v>89541712</v>
      </c>
      <c r="AA23" s="32">
        <f t="shared" si="0"/>
        <v>3022069</v>
      </c>
      <c r="AB23" s="32">
        <f t="shared" si="0"/>
        <v>92563781</v>
      </c>
    </row>
    <row r="24" spans="1:28" ht="24" customHeight="1" x14ac:dyDescent="0.2">
      <c r="A24" s="235">
        <v>15</v>
      </c>
      <c r="B24" s="243" t="s">
        <v>180</v>
      </c>
      <c r="C24" s="163">
        <v>1787228</v>
      </c>
      <c r="D24" s="164">
        <v>13132</v>
      </c>
      <c r="E24" s="164">
        <v>1264</v>
      </c>
      <c r="F24" s="164">
        <v>0</v>
      </c>
      <c r="G24" s="164">
        <v>14396</v>
      </c>
      <c r="H24" s="164">
        <v>151</v>
      </c>
      <c r="I24" s="164">
        <v>0</v>
      </c>
      <c r="J24" s="165">
        <v>151</v>
      </c>
      <c r="K24" s="163">
        <v>159</v>
      </c>
      <c r="L24" s="61">
        <v>380</v>
      </c>
      <c r="M24" s="164">
        <v>65</v>
      </c>
      <c r="N24" s="164">
        <v>737</v>
      </c>
      <c r="O24" s="165">
        <v>1803116</v>
      </c>
      <c r="P24" s="163">
        <v>30161</v>
      </c>
      <c r="Q24" s="164">
        <v>376</v>
      </c>
      <c r="R24" s="164">
        <v>36813</v>
      </c>
      <c r="S24" s="164">
        <v>24809</v>
      </c>
      <c r="T24" s="164">
        <v>11</v>
      </c>
      <c r="U24" s="164">
        <v>92170</v>
      </c>
      <c r="V24" s="164">
        <v>114</v>
      </c>
      <c r="W24" s="164">
        <v>290</v>
      </c>
      <c r="X24" s="164">
        <v>332</v>
      </c>
      <c r="Y24" s="164">
        <v>0</v>
      </c>
      <c r="Z24" s="164">
        <v>1646843</v>
      </c>
      <c r="AA24" s="164">
        <v>63367</v>
      </c>
      <c r="AB24" s="165">
        <v>1710210</v>
      </c>
    </row>
    <row r="25" spans="1:28" ht="24" customHeight="1" x14ac:dyDescent="0.2">
      <c r="A25" s="237">
        <v>16</v>
      </c>
      <c r="B25" s="244" t="s">
        <v>38</v>
      </c>
      <c r="C25" s="157">
        <v>996207</v>
      </c>
      <c r="D25" s="158">
        <v>3780</v>
      </c>
      <c r="E25" s="158">
        <v>0</v>
      </c>
      <c r="F25" s="158">
        <v>0</v>
      </c>
      <c r="G25" s="158">
        <v>3780</v>
      </c>
      <c r="H25" s="158">
        <v>0</v>
      </c>
      <c r="I25" s="158">
        <v>0</v>
      </c>
      <c r="J25" s="159">
        <v>0</v>
      </c>
      <c r="K25" s="157">
        <v>816</v>
      </c>
      <c r="L25" s="58">
        <v>257</v>
      </c>
      <c r="M25" s="158">
        <v>46</v>
      </c>
      <c r="N25" s="158">
        <v>239</v>
      </c>
      <c r="O25" s="159">
        <v>1001345</v>
      </c>
      <c r="P25" s="157">
        <v>21361</v>
      </c>
      <c r="Q25" s="158">
        <v>134</v>
      </c>
      <c r="R25" s="158">
        <v>16333</v>
      </c>
      <c r="S25" s="158">
        <v>6718</v>
      </c>
      <c r="T25" s="158">
        <v>1</v>
      </c>
      <c r="U25" s="158">
        <v>44547</v>
      </c>
      <c r="V25" s="158">
        <v>116</v>
      </c>
      <c r="W25" s="158">
        <v>329</v>
      </c>
      <c r="X25" s="158">
        <v>241</v>
      </c>
      <c r="Y25" s="158">
        <v>14</v>
      </c>
      <c r="Z25" s="158">
        <v>922511</v>
      </c>
      <c r="AA25" s="158">
        <v>33587</v>
      </c>
      <c r="AB25" s="159">
        <v>956098</v>
      </c>
    </row>
    <row r="26" spans="1:28" ht="24" customHeight="1" x14ac:dyDescent="0.2">
      <c r="A26" s="237">
        <v>17</v>
      </c>
      <c r="B26" s="244" t="s">
        <v>39</v>
      </c>
      <c r="C26" s="157">
        <v>479478</v>
      </c>
      <c r="D26" s="158">
        <v>1490</v>
      </c>
      <c r="E26" s="158">
        <v>0</v>
      </c>
      <c r="F26" s="158">
        <v>0</v>
      </c>
      <c r="G26" s="158">
        <v>1490</v>
      </c>
      <c r="H26" s="158">
        <v>28</v>
      </c>
      <c r="I26" s="158">
        <v>0</v>
      </c>
      <c r="J26" s="159">
        <v>28</v>
      </c>
      <c r="K26" s="157">
        <v>0</v>
      </c>
      <c r="L26" s="58">
        <v>17</v>
      </c>
      <c r="M26" s="158">
        <v>28</v>
      </c>
      <c r="N26" s="158">
        <v>37</v>
      </c>
      <c r="O26" s="159">
        <v>481078</v>
      </c>
      <c r="P26" s="157">
        <v>11481</v>
      </c>
      <c r="Q26" s="158">
        <v>217</v>
      </c>
      <c r="R26" s="158">
        <v>3307</v>
      </c>
      <c r="S26" s="158">
        <v>2793</v>
      </c>
      <c r="T26" s="158">
        <v>0</v>
      </c>
      <c r="U26" s="158">
        <v>17798</v>
      </c>
      <c r="V26" s="158">
        <v>48</v>
      </c>
      <c r="W26" s="158">
        <v>380</v>
      </c>
      <c r="X26" s="158">
        <v>389</v>
      </c>
      <c r="Y26" s="158">
        <v>0</v>
      </c>
      <c r="Z26" s="158">
        <v>455254</v>
      </c>
      <c r="AA26" s="158">
        <v>7209</v>
      </c>
      <c r="AB26" s="159">
        <v>462463</v>
      </c>
    </row>
    <row r="27" spans="1:28" ht="24" customHeight="1" x14ac:dyDescent="0.2">
      <c r="A27" s="237">
        <v>18</v>
      </c>
      <c r="B27" s="244" t="s">
        <v>40</v>
      </c>
      <c r="C27" s="157">
        <v>577845</v>
      </c>
      <c r="D27" s="158">
        <v>3599</v>
      </c>
      <c r="E27" s="158">
        <v>0</v>
      </c>
      <c r="F27" s="158">
        <v>0</v>
      </c>
      <c r="G27" s="158">
        <v>3599</v>
      </c>
      <c r="H27" s="158">
        <v>40</v>
      </c>
      <c r="I27" s="158">
        <v>0</v>
      </c>
      <c r="J27" s="159">
        <v>40</v>
      </c>
      <c r="K27" s="157">
        <v>332</v>
      </c>
      <c r="L27" s="58">
        <v>59</v>
      </c>
      <c r="M27" s="158">
        <v>3</v>
      </c>
      <c r="N27" s="158">
        <v>153</v>
      </c>
      <c r="O27" s="159">
        <v>582031</v>
      </c>
      <c r="P27" s="157">
        <v>11311</v>
      </c>
      <c r="Q27" s="158">
        <v>247</v>
      </c>
      <c r="R27" s="158">
        <v>11859</v>
      </c>
      <c r="S27" s="158">
        <v>6203</v>
      </c>
      <c r="T27" s="158">
        <v>0</v>
      </c>
      <c r="U27" s="158">
        <v>29620</v>
      </c>
      <c r="V27" s="158">
        <v>17</v>
      </c>
      <c r="W27" s="158">
        <v>214</v>
      </c>
      <c r="X27" s="158">
        <v>225</v>
      </c>
      <c r="Y27" s="158">
        <v>0</v>
      </c>
      <c r="Z27" s="158">
        <v>530863</v>
      </c>
      <c r="AA27" s="158">
        <v>21092</v>
      </c>
      <c r="AB27" s="159">
        <v>551955</v>
      </c>
    </row>
    <row r="28" spans="1:28" ht="24" customHeight="1" x14ac:dyDescent="0.2">
      <c r="A28" s="237">
        <v>19</v>
      </c>
      <c r="B28" s="244" t="s">
        <v>41</v>
      </c>
      <c r="C28" s="157">
        <v>736455</v>
      </c>
      <c r="D28" s="158">
        <v>23244</v>
      </c>
      <c r="E28" s="158">
        <v>0</v>
      </c>
      <c r="F28" s="158">
        <v>0</v>
      </c>
      <c r="G28" s="158">
        <v>23244</v>
      </c>
      <c r="H28" s="158">
        <v>48</v>
      </c>
      <c r="I28" s="158">
        <v>0</v>
      </c>
      <c r="J28" s="159">
        <v>48</v>
      </c>
      <c r="K28" s="157">
        <v>0</v>
      </c>
      <c r="L28" s="58">
        <v>1245</v>
      </c>
      <c r="M28" s="158">
        <v>55</v>
      </c>
      <c r="N28" s="158">
        <v>79</v>
      </c>
      <c r="O28" s="159">
        <v>761126</v>
      </c>
      <c r="P28" s="157">
        <v>14531</v>
      </c>
      <c r="Q28" s="158">
        <v>505</v>
      </c>
      <c r="R28" s="158">
        <v>17893</v>
      </c>
      <c r="S28" s="158">
        <v>6601</v>
      </c>
      <c r="T28" s="158">
        <v>0</v>
      </c>
      <c r="U28" s="158">
        <v>39530</v>
      </c>
      <c r="V28" s="158">
        <v>139</v>
      </c>
      <c r="W28" s="158">
        <v>810</v>
      </c>
      <c r="X28" s="158">
        <v>254</v>
      </c>
      <c r="Y28" s="158">
        <v>0</v>
      </c>
      <c r="Z28" s="158">
        <v>689182</v>
      </c>
      <c r="AA28" s="158">
        <v>31211</v>
      </c>
      <c r="AB28" s="159">
        <v>720393</v>
      </c>
    </row>
    <row r="29" spans="1:28" ht="24" customHeight="1" x14ac:dyDescent="0.2">
      <c r="A29" s="237">
        <v>20</v>
      </c>
      <c r="B29" s="244" t="s">
        <v>42</v>
      </c>
      <c r="C29" s="157">
        <v>2101180</v>
      </c>
      <c r="D29" s="158">
        <v>28309</v>
      </c>
      <c r="E29" s="158">
        <v>579</v>
      </c>
      <c r="F29" s="158">
        <v>0</v>
      </c>
      <c r="G29" s="158">
        <v>28888</v>
      </c>
      <c r="H29" s="158">
        <v>259</v>
      </c>
      <c r="I29" s="158">
        <v>0</v>
      </c>
      <c r="J29" s="159">
        <v>259</v>
      </c>
      <c r="K29" s="157">
        <v>230</v>
      </c>
      <c r="L29" s="58">
        <v>1392</v>
      </c>
      <c r="M29" s="158">
        <v>323</v>
      </c>
      <c r="N29" s="158">
        <v>527</v>
      </c>
      <c r="O29" s="159">
        <v>2132799</v>
      </c>
      <c r="P29" s="157">
        <v>37302</v>
      </c>
      <c r="Q29" s="158">
        <v>1105</v>
      </c>
      <c r="R29" s="158">
        <v>40963</v>
      </c>
      <c r="S29" s="158">
        <v>35144</v>
      </c>
      <c r="T29" s="158">
        <v>1186</v>
      </c>
      <c r="U29" s="158">
        <v>115700</v>
      </c>
      <c r="V29" s="158">
        <v>187</v>
      </c>
      <c r="W29" s="158">
        <v>1620</v>
      </c>
      <c r="X29" s="158">
        <v>922</v>
      </c>
      <c r="Y29" s="158">
        <v>21</v>
      </c>
      <c r="Z29" s="158">
        <v>1943263</v>
      </c>
      <c r="AA29" s="158">
        <v>71086</v>
      </c>
      <c r="AB29" s="159">
        <v>2014349</v>
      </c>
    </row>
    <row r="30" spans="1:28" ht="24" customHeight="1" x14ac:dyDescent="0.2">
      <c r="A30" s="237">
        <v>21</v>
      </c>
      <c r="B30" s="244" t="s">
        <v>43</v>
      </c>
      <c r="C30" s="157">
        <v>1314745</v>
      </c>
      <c r="D30" s="158">
        <v>12707</v>
      </c>
      <c r="E30" s="158">
        <v>476</v>
      </c>
      <c r="F30" s="158">
        <v>0</v>
      </c>
      <c r="G30" s="158">
        <v>13183</v>
      </c>
      <c r="H30" s="158">
        <v>405</v>
      </c>
      <c r="I30" s="158">
        <v>0</v>
      </c>
      <c r="J30" s="159">
        <v>405</v>
      </c>
      <c r="K30" s="157">
        <v>422</v>
      </c>
      <c r="L30" s="58">
        <v>912</v>
      </c>
      <c r="M30" s="158">
        <v>243</v>
      </c>
      <c r="N30" s="158">
        <v>48</v>
      </c>
      <c r="O30" s="159">
        <v>1329958</v>
      </c>
      <c r="P30" s="157">
        <v>25271</v>
      </c>
      <c r="Q30" s="158">
        <v>695</v>
      </c>
      <c r="R30" s="158">
        <v>27550</v>
      </c>
      <c r="S30" s="158">
        <v>19319</v>
      </c>
      <c r="T30" s="158">
        <v>9</v>
      </c>
      <c r="U30" s="158">
        <v>72844</v>
      </c>
      <c r="V30" s="158">
        <v>149</v>
      </c>
      <c r="W30" s="158">
        <v>1115</v>
      </c>
      <c r="X30" s="158">
        <v>882</v>
      </c>
      <c r="Y30" s="158">
        <v>0</v>
      </c>
      <c r="Z30" s="158">
        <v>1208875</v>
      </c>
      <c r="AA30" s="158">
        <v>46093</v>
      </c>
      <c r="AB30" s="159">
        <v>1254968</v>
      </c>
    </row>
    <row r="31" spans="1:28" ht="24" customHeight="1" x14ac:dyDescent="0.2">
      <c r="A31" s="237">
        <v>22</v>
      </c>
      <c r="B31" s="244" t="s">
        <v>44</v>
      </c>
      <c r="C31" s="157">
        <v>450790</v>
      </c>
      <c r="D31" s="158">
        <v>875</v>
      </c>
      <c r="E31" s="158">
        <v>0</v>
      </c>
      <c r="F31" s="158">
        <v>0</v>
      </c>
      <c r="G31" s="158">
        <v>875</v>
      </c>
      <c r="H31" s="158">
        <v>1051</v>
      </c>
      <c r="I31" s="158">
        <v>0</v>
      </c>
      <c r="J31" s="159">
        <v>1051</v>
      </c>
      <c r="K31" s="157">
        <v>0</v>
      </c>
      <c r="L31" s="58">
        <v>170</v>
      </c>
      <c r="M31" s="158">
        <v>24</v>
      </c>
      <c r="N31" s="158">
        <v>123</v>
      </c>
      <c r="O31" s="159">
        <v>453033</v>
      </c>
      <c r="P31" s="157">
        <v>10910</v>
      </c>
      <c r="Q31" s="158">
        <v>32</v>
      </c>
      <c r="R31" s="158">
        <v>4347</v>
      </c>
      <c r="S31" s="158">
        <v>3135</v>
      </c>
      <c r="T31" s="158">
        <v>0</v>
      </c>
      <c r="U31" s="158">
        <v>18424</v>
      </c>
      <c r="V31" s="158">
        <v>3</v>
      </c>
      <c r="W31" s="158">
        <v>144</v>
      </c>
      <c r="X31" s="158">
        <v>216</v>
      </c>
      <c r="Y31" s="158">
        <v>0</v>
      </c>
      <c r="Z31" s="158">
        <v>426195</v>
      </c>
      <c r="AA31" s="158">
        <v>8051</v>
      </c>
      <c r="AB31" s="159">
        <v>434246</v>
      </c>
    </row>
    <row r="32" spans="1:28" ht="24" customHeight="1" x14ac:dyDescent="0.2">
      <c r="A32" s="237">
        <v>23</v>
      </c>
      <c r="B32" s="244" t="s">
        <v>45</v>
      </c>
      <c r="C32" s="157">
        <v>1854308</v>
      </c>
      <c r="D32" s="158">
        <v>13454</v>
      </c>
      <c r="E32" s="158">
        <v>0</v>
      </c>
      <c r="F32" s="158">
        <v>158</v>
      </c>
      <c r="G32" s="158">
        <v>13612</v>
      </c>
      <c r="H32" s="158">
        <v>0</v>
      </c>
      <c r="I32" s="158">
        <v>0</v>
      </c>
      <c r="J32" s="159">
        <v>0</v>
      </c>
      <c r="K32" s="157">
        <v>125</v>
      </c>
      <c r="L32" s="58">
        <v>10007</v>
      </c>
      <c r="M32" s="158">
        <v>115</v>
      </c>
      <c r="N32" s="158">
        <v>95</v>
      </c>
      <c r="O32" s="159">
        <v>1878262</v>
      </c>
      <c r="P32" s="157">
        <v>28988</v>
      </c>
      <c r="Q32" s="158">
        <v>932</v>
      </c>
      <c r="R32" s="158">
        <v>25942</v>
      </c>
      <c r="S32" s="158">
        <v>36007</v>
      </c>
      <c r="T32" s="158">
        <v>3</v>
      </c>
      <c r="U32" s="158">
        <v>91872</v>
      </c>
      <c r="V32" s="158">
        <v>108</v>
      </c>
      <c r="W32" s="158">
        <v>1241</v>
      </c>
      <c r="X32" s="158">
        <v>1190</v>
      </c>
      <c r="Y32" s="158">
        <v>0</v>
      </c>
      <c r="Z32" s="158">
        <v>1731576</v>
      </c>
      <c r="AA32" s="158">
        <v>52275</v>
      </c>
      <c r="AB32" s="159">
        <v>1783851</v>
      </c>
    </row>
    <row r="33" spans="1:28" ht="24" customHeight="1" x14ac:dyDescent="0.2">
      <c r="A33" s="237">
        <v>24</v>
      </c>
      <c r="B33" s="244" t="s">
        <v>46</v>
      </c>
      <c r="C33" s="157">
        <v>966981</v>
      </c>
      <c r="D33" s="158">
        <v>17990</v>
      </c>
      <c r="E33" s="158">
        <v>0</v>
      </c>
      <c r="F33" s="158">
        <v>158</v>
      </c>
      <c r="G33" s="158">
        <v>18148</v>
      </c>
      <c r="H33" s="158">
        <v>1143</v>
      </c>
      <c r="I33" s="158">
        <v>0</v>
      </c>
      <c r="J33" s="159">
        <v>1143</v>
      </c>
      <c r="K33" s="157">
        <v>7303</v>
      </c>
      <c r="L33" s="58">
        <v>267</v>
      </c>
      <c r="M33" s="158">
        <v>96</v>
      </c>
      <c r="N33" s="158">
        <v>174</v>
      </c>
      <c r="O33" s="159">
        <v>994112</v>
      </c>
      <c r="P33" s="157">
        <v>22895</v>
      </c>
      <c r="Q33" s="158">
        <v>1780</v>
      </c>
      <c r="R33" s="158">
        <v>9746</v>
      </c>
      <c r="S33" s="158">
        <v>11494</v>
      </c>
      <c r="T33" s="158">
        <v>3</v>
      </c>
      <c r="U33" s="158">
        <v>45918</v>
      </c>
      <c r="V33" s="158">
        <v>116</v>
      </c>
      <c r="W33" s="158">
        <v>1161</v>
      </c>
      <c r="X33" s="158">
        <v>333</v>
      </c>
      <c r="Y33" s="158">
        <v>0</v>
      </c>
      <c r="Z33" s="158">
        <v>925256</v>
      </c>
      <c r="AA33" s="158">
        <v>21328</v>
      </c>
      <c r="AB33" s="159">
        <v>946584</v>
      </c>
    </row>
    <row r="34" spans="1:28" ht="24" customHeight="1" x14ac:dyDescent="0.2">
      <c r="A34" s="239">
        <v>25</v>
      </c>
      <c r="B34" s="245" t="s">
        <v>202</v>
      </c>
      <c r="C34" s="160">
        <v>611404</v>
      </c>
      <c r="D34" s="161">
        <v>1537</v>
      </c>
      <c r="E34" s="161">
        <v>0</v>
      </c>
      <c r="F34" s="161">
        <v>0</v>
      </c>
      <c r="G34" s="161">
        <v>1537</v>
      </c>
      <c r="H34" s="161">
        <v>0</v>
      </c>
      <c r="I34" s="161">
        <v>0</v>
      </c>
      <c r="J34" s="162">
        <v>0</v>
      </c>
      <c r="K34" s="335">
        <v>0</v>
      </c>
      <c r="L34" s="379">
        <v>120</v>
      </c>
      <c r="M34" s="333">
        <v>207</v>
      </c>
      <c r="N34" s="161">
        <v>18</v>
      </c>
      <c r="O34" s="162">
        <v>613286</v>
      </c>
      <c r="P34" s="160">
        <v>15628</v>
      </c>
      <c r="Q34" s="161">
        <v>87</v>
      </c>
      <c r="R34" s="161">
        <v>7407</v>
      </c>
      <c r="S34" s="161">
        <v>3440</v>
      </c>
      <c r="T34" s="161">
        <v>0</v>
      </c>
      <c r="U34" s="161">
        <v>26562</v>
      </c>
      <c r="V34" s="161">
        <v>9</v>
      </c>
      <c r="W34" s="161">
        <v>433</v>
      </c>
      <c r="X34" s="161">
        <v>173</v>
      </c>
      <c r="Y34" s="161">
        <v>0</v>
      </c>
      <c r="Z34" s="161">
        <v>574092</v>
      </c>
      <c r="AA34" s="161">
        <v>12017</v>
      </c>
      <c r="AB34" s="162">
        <v>586109</v>
      </c>
    </row>
    <row r="35" spans="1:28" ht="24" customHeight="1" x14ac:dyDescent="0.2">
      <c r="A35" s="246"/>
      <c r="B35" s="247" t="s">
        <v>289</v>
      </c>
      <c r="C35" s="106">
        <f t="shared" ref="C35:N35" si="1">SUM(C24:C34)</f>
        <v>11876621</v>
      </c>
      <c r="D35" s="32">
        <f t="shared" si="1"/>
        <v>120117</v>
      </c>
      <c r="E35" s="32">
        <f t="shared" si="1"/>
        <v>2319</v>
      </c>
      <c r="F35" s="32">
        <f t="shared" si="1"/>
        <v>316</v>
      </c>
      <c r="G35" s="32">
        <f t="shared" si="1"/>
        <v>122752</v>
      </c>
      <c r="H35" s="32">
        <f t="shared" si="1"/>
        <v>3125</v>
      </c>
      <c r="I35" s="32">
        <f t="shared" si="1"/>
        <v>0</v>
      </c>
      <c r="J35" s="89">
        <f t="shared" si="1"/>
        <v>3125</v>
      </c>
      <c r="K35" s="106">
        <f t="shared" si="1"/>
        <v>9387</v>
      </c>
      <c r="L35" s="60">
        <f>SUM(L24:L34)</f>
        <v>14826</v>
      </c>
      <c r="M35" s="32">
        <f t="shared" si="1"/>
        <v>1205</v>
      </c>
      <c r="N35" s="32">
        <f t="shared" si="1"/>
        <v>2230</v>
      </c>
      <c r="O35" s="89">
        <f>SUM(O24:O34)</f>
        <v>12030146</v>
      </c>
      <c r="P35" s="106">
        <f t="shared" ref="P35:AB35" si="2">SUM(P24:P34)</f>
        <v>229839</v>
      </c>
      <c r="Q35" s="32">
        <f t="shared" si="2"/>
        <v>6110</v>
      </c>
      <c r="R35" s="32">
        <f t="shared" si="2"/>
        <v>202160</v>
      </c>
      <c r="S35" s="32">
        <f t="shared" si="2"/>
        <v>155663</v>
      </c>
      <c r="T35" s="32">
        <f t="shared" si="2"/>
        <v>1213</v>
      </c>
      <c r="U35" s="32">
        <f t="shared" si="2"/>
        <v>594985</v>
      </c>
      <c r="V35" s="32">
        <f t="shared" si="2"/>
        <v>1006</v>
      </c>
      <c r="W35" s="32">
        <f t="shared" si="2"/>
        <v>7737</v>
      </c>
      <c r="X35" s="32">
        <f t="shared" si="2"/>
        <v>5157</v>
      </c>
      <c r="Y35" s="32">
        <f t="shared" si="2"/>
        <v>35</v>
      </c>
      <c r="Z35" s="32">
        <f t="shared" si="2"/>
        <v>11053910</v>
      </c>
      <c r="AA35" s="32">
        <f t="shared" si="2"/>
        <v>367316</v>
      </c>
      <c r="AB35" s="89">
        <f t="shared" si="2"/>
        <v>11421226</v>
      </c>
    </row>
    <row r="36" spans="1:28" ht="24" customHeight="1" thickBot="1" x14ac:dyDescent="0.2">
      <c r="A36" s="248"/>
      <c r="B36" s="249" t="s">
        <v>47</v>
      </c>
      <c r="C36" s="145">
        <f t="shared" ref="C36:AB36" si="3">SUM(C23,C35)</f>
        <v>108233907</v>
      </c>
      <c r="D36" s="130">
        <f t="shared" si="3"/>
        <v>1121318</v>
      </c>
      <c r="E36" s="130">
        <f t="shared" si="3"/>
        <v>62803</v>
      </c>
      <c r="F36" s="130">
        <f t="shared" si="3"/>
        <v>11464</v>
      </c>
      <c r="G36" s="130">
        <f t="shared" si="3"/>
        <v>1195585</v>
      </c>
      <c r="H36" s="130">
        <f t="shared" si="3"/>
        <v>14455</v>
      </c>
      <c r="I36" s="130">
        <f t="shared" si="3"/>
        <v>0</v>
      </c>
      <c r="J36" s="168">
        <f t="shared" si="3"/>
        <v>14455</v>
      </c>
      <c r="K36" s="145">
        <f>SUM(K23,K35)</f>
        <v>248707</v>
      </c>
      <c r="L36" s="167">
        <f>SUM(L23+L35)</f>
        <v>95097</v>
      </c>
      <c r="M36" s="130">
        <f t="shared" si="3"/>
        <v>23704</v>
      </c>
      <c r="N36" s="130">
        <f t="shared" si="3"/>
        <v>29450</v>
      </c>
      <c r="O36" s="168">
        <f t="shared" si="3"/>
        <v>109840905</v>
      </c>
      <c r="P36" s="145">
        <f t="shared" si="3"/>
        <v>1850040</v>
      </c>
      <c r="Q36" s="130">
        <f t="shared" si="3"/>
        <v>68355</v>
      </c>
      <c r="R36" s="130">
        <f t="shared" si="3"/>
        <v>1880221</v>
      </c>
      <c r="S36" s="130">
        <f t="shared" si="3"/>
        <v>1897584</v>
      </c>
      <c r="T36" s="130">
        <f t="shared" si="3"/>
        <v>4246</v>
      </c>
      <c r="U36" s="130">
        <f t="shared" si="3"/>
        <v>5700446</v>
      </c>
      <c r="V36" s="130">
        <f t="shared" si="3"/>
        <v>9974</v>
      </c>
      <c r="W36" s="130">
        <f t="shared" si="3"/>
        <v>84013</v>
      </c>
      <c r="X36" s="130">
        <f t="shared" si="3"/>
        <v>55296</v>
      </c>
      <c r="Y36" s="130">
        <f t="shared" si="3"/>
        <v>6169</v>
      </c>
      <c r="Z36" s="130">
        <f t="shared" si="3"/>
        <v>100595622</v>
      </c>
      <c r="AA36" s="130">
        <f t="shared" si="3"/>
        <v>3389385</v>
      </c>
      <c r="AB36" s="168">
        <f t="shared" si="3"/>
        <v>103985007</v>
      </c>
    </row>
    <row r="38" spans="1:28" x14ac:dyDescent="0.15">
      <c r="B38" s="250" t="s">
        <v>444</v>
      </c>
      <c r="C38" s="125">
        <f>SUM(C9:C22,C24:C34)</f>
        <v>108233907</v>
      </c>
      <c r="D38" s="125">
        <f>SUM(D9:D22,D24:D34)</f>
        <v>1121318</v>
      </c>
      <c r="E38" s="125">
        <f>SUM(E9:E22,E24:E34)</f>
        <v>62803</v>
      </c>
      <c r="F38" s="125">
        <f>SUM(F9:F22,F24:F34)</f>
        <v>11464</v>
      </c>
      <c r="G38" s="125">
        <f>SUM(D38:F38)</f>
        <v>1195585</v>
      </c>
      <c r="H38" s="125">
        <f>SUM(H9:H22,H24:H34)</f>
        <v>14455</v>
      </c>
      <c r="I38" s="125">
        <f>SUM(I9:I22,I24:I34)</f>
        <v>0</v>
      </c>
      <c r="J38" s="125">
        <f>SUM(H38:I38)</f>
        <v>14455</v>
      </c>
      <c r="K38" s="125">
        <f>SUM(K9:K22,K24:K34)</f>
        <v>248707</v>
      </c>
      <c r="L38" s="125">
        <f>SUM(L9:L22,L24:L34)</f>
        <v>95097</v>
      </c>
      <c r="M38" s="125">
        <f>SUM(M9:M22,M24:M34)</f>
        <v>23704</v>
      </c>
      <c r="N38" s="125">
        <f>SUM(N9:N22,N24:N34)</f>
        <v>29450</v>
      </c>
      <c r="O38" s="125">
        <f>SUM(C38,G38,J38,K38:N38)</f>
        <v>109840905</v>
      </c>
      <c r="P38" s="125">
        <f>SUM(P9:P22,P24:P34)</f>
        <v>1850040</v>
      </c>
      <c r="Q38" s="125">
        <f>SUM(Q9:Q22,Q24:Q34)</f>
        <v>68355</v>
      </c>
      <c r="R38" s="125">
        <f>SUM(R9:R22,R24:R34)</f>
        <v>1880221</v>
      </c>
      <c r="S38" s="125">
        <f>SUM(S9:S22,S24:S34)</f>
        <v>1897584</v>
      </c>
      <c r="T38" s="125">
        <f>SUM(T9:T22,T24:T34)</f>
        <v>4246</v>
      </c>
      <c r="U38" s="125">
        <f>SUM(P38:T38)</f>
        <v>5700446</v>
      </c>
      <c r="V38" s="125">
        <f t="shared" ref="V38:AA38" si="4">SUM(V9:V22,V24:V34)</f>
        <v>9974</v>
      </c>
      <c r="W38" s="125">
        <f t="shared" si="4"/>
        <v>84013</v>
      </c>
      <c r="X38" s="125">
        <f t="shared" si="4"/>
        <v>55296</v>
      </c>
      <c r="Y38" s="125">
        <f t="shared" si="4"/>
        <v>6169</v>
      </c>
      <c r="Z38" s="125">
        <f t="shared" si="4"/>
        <v>100595622</v>
      </c>
      <c r="AA38" s="125">
        <f t="shared" si="4"/>
        <v>3389385</v>
      </c>
      <c r="AB38" s="125">
        <f>SUM(Z38:AA38)</f>
        <v>103985007</v>
      </c>
    </row>
    <row r="39" spans="1:28" x14ac:dyDescent="0.15">
      <c r="C39" s="125">
        <f>C36-C38</f>
        <v>0</v>
      </c>
      <c r="D39" s="125">
        <f t="shared" ref="D39:AB39" si="5">D36-D38</f>
        <v>0</v>
      </c>
      <c r="E39" s="125">
        <f t="shared" si="5"/>
        <v>0</v>
      </c>
      <c r="F39" s="125">
        <f t="shared" si="5"/>
        <v>0</v>
      </c>
      <c r="G39" s="125">
        <f t="shared" si="5"/>
        <v>0</v>
      </c>
      <c r="H39" s="125">
        <f t="shared" si="5"/>
        <v>0</v>
      </c>
      <c r="I39" s="125">
        <f t="shared" si="5"/>
        <v>0</v>
      </c>
      <c r="J39" s="125">
        <f t="shared" si="5"/>
        <v>0</v>
      </c>
      <c r="K39" s="125">
        <f>K36-K38</f>
        <v>0</v>
      </c>
      <c r="L39" s="125">
        <f>L36-L38</f>
        <v>0</v>
      </c>
      <c r="M39" s="125">
        <f t="shared" si="5"/>
        <v>0</v>
      </c>
      <c r="N39" s="125">
        <f t="shared" si="5"/>
        <v>0</v>
      </c>
      <c r="O39" s="125">
        <f t="shared" si="5"/>
        <v>0</v>
      </c>
      <c r="P39" s="125">
        <f t="shared" si="5"/>
        <v>0</v>
      </c>
      <c r="Q39" s="125">
        <f t="shared" si="5"/>
        <v>0</v>
      </c>
      <c r="R39" s="125">
        <f t="shared" si="5"/>
        <v>0</v>
      </c>
      <c r="S39" s="125">
        <f t="shared" si="5"/>
        <v>0</v>
      </c>
      <c r="T39" s="125">
        <f t="shared" si="5"/>
        <v>0</v>
      </c>
      <c r="U39" s="125">
        <f t="shared" si="5"/>
        <v>0</v>
      </c>
      <c r="V39" s="125">
        <f t="shared" si="5"/>
        <v>0</v>
      </c>
      <c r="W39" s="125">
        <f t="shared" si="5"/>
        <v>0</v>
      </c>
      <c r="X39" s="125">
        <f t="shared" si="5"/>
        <v>0</v>
      </c>
      <c r="Y39" s="125">
        <f t="shared" si="5"/>
        <v>0</v>
      </c>
      <c r="Z39" s="125">
        <f t="shared" si="5"/>
        <v>0</v>
      </c>
      <c r="AA39" s="125">
        <f t="shared" si="5"/>
        <v>0</v>
      </c>
      <c r="AB39" s="125">
        <f t="shared" si="5"/>
        <v>0</v>
      </c>
    </row>
    <row r="40" spans="1:28" x14ac:dyDescent="0.15">
      <c r="B40" s="125" t="s">
        <v>680</v>
      </c>
      <c r="C40" s="125">
        <v>107547532</v>
      </c>
      <c r="D40" s="125">
        <v>1157261</v>
      </c>
      <c r="E40" s="125">
        <v>58410</v>
      </c>
      <c r="F40" s="125">
        <v>16856</v>
      </c>
      <c r="G40" s="125">
        <v>1232527</v>
      </c>
      <c r="H40" s="125">
        <v>22608</v>
      </c>
      <c r="I40" s="125">
        <v>271</v>
      </c>
      <c r="J40" s="125">
        <v>22879</v>
      </c>
      <c r="K40" s="125">
        <v>495124</v>
      </c>
      <c r="L40" s="125">
        <v>104456</v>
      </c>
      <c r="M40" s="125">
        <v>19834</v>
      </c>
      <c r="N40" s="125">
        <v>32804</v>
      </c>
      <c r="O40" s="125">
        <v>109455156</v>
      </c>
      <c r="P40" s="125">
        <v>1851605</v>
      </c>
      <c r="Q40" s="125">
        <v>68029</v>
      </c>
      <c r="R40" s="125">
        <v>1780659</v>
      </c>
      <c r="S40" s="125">
        <v>1753261</v>
      </c>
      <c r="T40" s="125">
        <v>2615</v>
      </c>
      <c r="U40" s="125">
        <v>5456169</v>
      </c>
      <c r="V40" s="125">
        <v>11980</v>
      </c>
      <c r="W40" s="125">
        <v>74116</v>
      </c>
      <c r="X40" s="125">
        <v>61292</v>
      </c>
      <c r="Y40" s="125">
        <v>3183</v>
      </c>
      <c r="Z40" s="125">
        <v>100772160</v>
      </c>
      <c r="AA40" s="125">
        <v>3076256</v>
      </c>
      <c r="AB40" s="125">
        <v>103848416</v>
      </c>
    </row>
    <row r="41" spans="1:28" s="251" customFormat="1" x14ac:dyDescent="0.15">
      <c r="B41" s="251" t="s">
        <v>681</v>
      </c>
      <c r="C41" s="251">
        <f t="shared" ref="C41:AB41" si="6">ROUND(C36/C40*100,1)</f>
        <v>100.6</v>
      </c>
      <c r="D41" s="251">
        <f t="shared" si="6"/>
        <v>96.9</v>
      </c>
      <c r="E41" s="251">
        <f t="shared" si="6"/>
        <v>107.5</v>
      </c>
      <c r="F41" s="251">
        <f t="shared" si="6"/>
        <v>68</v>
      </c>
      <c r="G41" s="251">
        <f t="shared" si="6"/>
        <v>97</v>
      </c>
      <c r="H41" s="251">
        <f t="shared" si="6"/>
        <v>63.9</v>
      </c>
      <c r="I41" s="251">
        <f t="shared" si="6"/>
        <v>0</v>
      </c>
      <c r="J41" s="251">
        <f t="shared" si="6"/>
        <v>63.2</v>
      </c>
      <c r="K41" s="251">
        <f t="shared" si="6"/>
        <v>50.2</v>
      </c>
      <c r="L41" s="251">
        <f t="shared" si="6"/>
        <v>91</v>
      </c>
      <c r="M41" s="251">
        <f t="shared" si="6"/>
        <v>119.5</v>
      </c>
      <c r="N41" s="251">
        <f t="shared" si="6"/>
        <v>89.8</v>
      </c>
      <c r="O41" s="251">
        <f t="shared" si="6"/>
        <v>100.4</v>
      </c>
      <c r="P41" s="251">
        <f t="shared" si="6"/>
        <v>99.9</v>
      </c>
      <c r="Q41" s="251">
        <f t="shared" si="6"/>
        <v>100.5</v>
      </c>
      <c r="R41" s="251">
        <f t="shared" si="6"/>
        <v>105.6</v>
      </c>
      <c r="S41" s="251">
        <f t="shared" si="6"/>
        <v>108.2</v>
      </c>
      <c r="T41" s="251">
        <f t="shared" si="6"/>
        <v>162.4</v>
      </c>
      <c r="U41" s="251">
        <f t="shared" si="6"/>
        <v>104.5</v>
      </c>
      <c r="V41" s="251">
        <f t="shared" si="6"/>
        <v>83.3</v>
      </c>
      <c r="W41" s="251">
        <f t="shared" si="6"/>
        <v>113.4</v>
      </c>
      <c r="X41" s="251">
        <f t="shared" si="6"/>
        <v>90.2</v>
      </c>
      <c r="Y41" s="251">
        <f t="shared" si="6"/>
        <v>193.8</v>
      </c>
      <c r="Z41" s="251">
        <f t="shared" si="6"/>
        <v>99.8</v>
      </c>
      <c r="AA41" s="251">
        <f t="shared" si="6"/>
        <v>110.2</v>
      </c>
      <c r="AB41" s="251">
        <f t="shared" si="6"/>
        <v>100.1</v>
      </c>
    </row>
  </sheetData>
  <sheetProtection selectLockedCells="1" selectUnlockedCells="1"/>
  <phoneticPr fontId="3"/>
  <pageMargins left="0.78740157480314965" right="0.39370078740157483" top="0.78740157480314965" bottom="0.78740157480314965" header="0.39370078740157483" footer="0.39370078740157483"/>
  <pageSetup paperSize="9" scale="53" firstPageNumber="25" orientation="landscape" useFirstPageNumber="1" r:id="rId1"/>
  <headerFooter alignWithMargins="0"/>
  <colBreaks count="1" manualBreakCount="1">
    <brk id="1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41"/>
  <sheetViews>
    <sheetView tabSelected="1" view="pageBreakPreview" zoomScale="80" zoomScaleNormal="100" zoomScaleSheetLayoutView="80" workbookViewId="0">
      <pane xSplit="2" ySplit="8" topLeftCell="C3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375" style="125" customWidth="1"/>
    <col min="2" max="2" width="13.875" style="125" customWidth="1"/>
    <col min="3" max="6" width="18.625" style="125" customWidth="1"/>
    <col min="7" max="7" width="21" style="125" customWidth="1"/>
    <col min="8" max="15" width="16.625" style="125" customWidth="1"/>
    <col min="16" max="22" width="22.125" style="125" customWidth="1"/>
    <col min="23" max="29" width="25.625" style="125" customWidth="1"/>
    <col min="30" max="34" width="20.125" style="125" customWidth="1"/>
    <col min="35" max="40" width="18.125" style="125" customWidth="1"/>
    <col min="41" max="16384" width="11" style="125"/>
  </cols>
  <sheetData>
    <row r="1" spans="1:40" ht="20.100000000000001" customHeight="1" x14ac:dyDescent="0.15"/>
    <row r="2" spans="1:40" ht="20.100000000000001" customHeight="1" x14ac:dyDescent="0.15">
      <c r="B2" s="169"/>
      <c r="C2" s="139" t="s">
        <v>682</v>
      </c>
      <c r="P2" s="139" t="str">
        <f>C2</f>
        <v>第１５表  令和２（2020）年度分に係る所得控除等の人員等</v>
      </c>
      <c r="W2" s="139" t="str">
        <f>C2</f>
        <v>第１５表  令和２（2020）年度分に係る所得控除等の人員等</v>
      </c>
      <c r="AE2" s="139" t="str">
        <f>C2</f>
        <v>第１５表  令和２（2020）年度分に係る所得控除等の人員等</v>
      </c>
    </row>
    <row r="3" spans="1:40" s="126" customFormat="1" ht="20.100000000000001" customHeight="1" thickBot="1" x14ac:dyDescent="0.25">
      <c r="C3" s="140" t="s">
        <v>0</v>
      </c>
      <c r="O3" s="250" t="s">
        <v>1</v>
      </c>
      <c r="P3" s="140" t="s">
        <v>2</v>
      </c>
      <c r="V3" s="250" t="s">
        <v>1</v>
      </c>
      <c r="W3" s="140" t="s">
        <v>3</v>
      </c>
      <c r="X3" s="170"/>
      <c r="Y3" s="170"/>
      <c r="Z3" s="174"/>
      <c r="AA3" s="172"/>
      <c r="AB3" s="172"/>
      <c r="AD3" s="250" t="s">
        <v>300</v>
      </c>
      <c r="AE3" s="140" t="s">
        <v>81</v>
      </c>
      <c r="AF3" s="170"/>
      <c r="AG3" s="174"/>
      <c r="AH3" s="172"/>
      <c r="AI3" s="172"/>
      <c r="AJ3" s="173"/>
      <c r="AK3" s="173"/>
      <c r="AL3" s="173"/>
      <c r="AM3" s="173"/>
      <c r="AN3" s="250" t="s">
        <v>118</v>
      </c>
    </row>
    <row r="4" spans="1:40" ht="24" customHeight="1" x14ac:dyDescent="0.15">
      <c r="A4" s="175"/>
      <c r="B4" s="176"/>
      <c r="C4" s="177" t="s">
        <v>119</v>
      </c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380"/>
      <c r="O4" s="381"/>
      <c r="P4" s="177" t="s">
        <v>120</v>
      </c>
      <c r="Q4" s="138"/>
      <c r="R4" s="138"/>
      <c r="S4" s="138"/>
      <c r="T4" s="138"/>
      <c r="U4" s="380"/>
      <c r="V4" s="381"/>
      <c r="W4" s="177" t="s">
        <v>120</v>
      </c>
      <c r="X4" s="138"/>
      <c r="Y4" s="138"/>
      <c r="Z4" s="382" t="s">
        <v>121</v>
      </c>
      <c r="AA4" s="138"/>
      <c r="AB4" s="138"/>
      <c r="AC4" s="383"/>
      <c r="AD4" s="256" t="s">
        <v>299</v>
      </c>
      <c r="AE4" s="257" t="s">
        <v>122</v>
      </c>
      <c r="AF4" s="254"/>
      <c r="AG4" s="255" t="s">
        <v>122</v>
      </c>
      <c r="AH4" s="254"/>
      <c r="AI4" s="384" t="s">
        <v>123</v>
      </c>
      <c r="AJ4" s="385"/>
      <c r="AK4" s="385"/>
      <c r="AL4" s="385"/>
      <c r="AM4" s="385"/>
      <c r="AN4" s="386"/>
    </row>
    <row r="5" spans="1:40" ht="24" customHeight="1" x14ac:dyDescent="0.2">
      <c r="A5" s="185"/>
      <c r="B5" s="186"/>
      <c r="C5" s="387"/>
      <c r="D5" s="388"/>
      <c r="E5" s="259"/>
      <c r="F5" s="388"/>
      <c r="G5" s="389" t="s">
        <v>124</v>
      </c>
      <c r="H5" s="390" t="s">
        <v>456</v>
      </c>
      <c r="I5" s="391"/>
      <c r="J5" s="391"/>
      <c r="K5" s="391"/>
      <c r="L5" s="391"/>
      <c r="M5" s="259"/>
      <c r="N5" s="392" t="s">
        <v>457</v>
      </c>
      <c r="O5" s="393"/>
      <c r="P5" s="387"/>
      <c r="Q5" s="388"/>
      <c r="R5" s="260"/>
      <c r="S5" s="388"/>
      <c r="T5" s="388"/>
      <c r="U5" s="394"/>
      <c r="V5" s="395"/>
      <c r="W5" s="396"/>
      <c r="X5" s="391"/>
      <c r="Y5" s="397"/>
      <c r="Z5" s="191"/>
      <c r="AA5" s="397"/>
      <c r="AB5" s="191" t="s">
        <v>125</v>
      </c>
      <c r="AC5" s="398"/>
      <c r="AD5" s="399" t="s">
        <v>193</v>
      </c>
      <c r="AE5" s="400" t="s">
        <v>126</v>
      </c>
      <c r="AF5" s="401"/>
      <c r="AG5" s="402" t="s">
        <v>433</v>
      </c>
      <c r="AH5" s="403"/>
      <c r="AI5" s="365"/>
      <c r="AJ5" s="365" t="s">
        <v>235</v>
      </c>
      <c r="AK5" s="365" t="s">
        <v>216</v>
      </c>
      <c r="AL5" s="404"/>
      <c r="AM5" s="365" t="s">
        <v>215</v>
      </c>
      <c r="AN5" s="405" t="s">
        <v>271</v>
      </c>
    </row>
    <row r="6" spans="1:40" ht="24" customHeight="1" x14ac:dyDescent="0.2">
      <c r="A6" s="195" t="s">
        <v>9</v>
      </c>
      <c r="B6" s="196"/>
      <c r="C6" s="289" t="s">
        <v>421</v>
      </c>
      <c r="D6" s="199" t="s">
        <v>422</v>
      </c>
      <c r="E6" s="406" t="s">
        <v>578</v>
      </c>
      <c r="F6" s="199" t="s">
        <v>423</v>
      </c>
      <c r="G6" s="407" t="s">
        <v>127</v>
      </c>
      <c r="H6" s="292" t="s">
        <v>214</v>
      </c>
      <c r="I6" s="408" t="s">
        <v>445</v>
      </c>
      <c r="J6" s="408" t="s">
        <v>445</v>
      </c>
      <c r="K6" s="408" t="s">
        <v>445</v>
      </c>
      <c r="L6" s="408" t="s">
        <v>445</v>
      </c>
      <c r="M6" s="409" t="s">
        <v>445</v>
      </c>
      <c r="N6" s="199" t="s">
        <v>214</v>
      </c>
      <c r="O6" s="200" t="s">
        <v>128</v>
      </c>
      <c r="P6" s="289" t="s">
        <v>424</v>
      </c>
      <c r="Q6" s="199" t="s">
        <v>426</v>
      </c>
      <c r="R6" s="199" t="s">
        <v>427</v>
      </c>
      <c r="S6" s="199" t="s">
        <v>428</v>
      </c>
      <c r="T6" s="199" t="s">
        <v>429</v>
      </c>
      <c r="U6" s="199" t="s">
        <v>129</v>
      </c>
      <c r="V6" s="213" t="s">
        <v>430</v>
      </c>
      <c r="W6" s="289" t="s">
        <v>431</v>
      </c>
      <c r="X6" s="199" t="s">
        <v>130</v>
      </c>
      <c r="Y6" s="199" t="s">
        <v>432</v>
      </c>
      <c r="Z6" s="199" t="s">
        <v>131</v>
      </c>
      <c r="AA6" s="199" t="s">
        <v>132</v>
      </c>
      <c r="AB6" s="203" t="s">
        <v>99</v>
      </c>
      <c r="AC6" s="261" t="s">
        <v>132</v>
      </c>
      <c r="AD6" s="262" t="s">
        <v>368</v>
      </c>
      <c r="AE6" s="289" t="s">
        <v>14</v>
      </c>
      <c r="AF6" s="410" t="s">
        <v>133</v>
      </c>
      <c r="AG6" s="199" t="s">
        <v>14</v>
      </c>
      <c r="AH6" s="392" t="s">
        <v>134</v>
      </c>
      <c r="AI6" s="372" t="s">
        <v>434</v>
      </c>
      <c r="AJ6" s="221" t="s">
        <v>210</v>
      </c>
      <c r="AK6" s="221" t="s">
        <v>214</v>
      </c>
      <c r="AL6" s="411" t="s">
        <v>435</v>
      </c>
      <c r="AM6" s="221" t="s">
        <v>214</v>
      </c>
      <c r="AN6" s="217" t="s">
        <v>369</v>
      </c>
    </row>
    <row r="7" spans="1:40" ht="24" customHeight="1" x14ac:dyDescent="0.2">
      <c r="A7" s="185"/>
      <c r="B7" s="214"/>
      <c r="C7" s="289"/>
      <c r="D7" s="412"/>
      <c r="E7" s="413" t="s">
        <v>579</v>
      </c>
      <c r="F7" s="414"/>
      <c r="G7" s="415" t="s">
        <v>214</v>
      </c>
      <c r="H7" s="416"/>
      <c r="I7" s="417" t="s">
        <v>446</v>
      </c>
      <c r="J7" s="418" t="s">
        <v>447</v>
      </c>
      <c r="K7" s="418" t="s">
        <v>448</v>
      </c>
      <c r="L7" s="418" t="s">
        <v>449</v>
      </c>
      <c r="M7" s="418" t="s">
        <v>450</v>
      </c>
      <c r="N7" s="199"/>
      <c r="O7" s="419"/>
      <c r="P7" s="420" t="s">
        <v>425</v>
      </c>
      <c r="Q7" s="414"/>
      <c r="R7" s="199"/>
      <c r="S7" s="412"/>
      <c r="T7" s="414"/>
      <c r="U7" s="199"/>
      <c r="V7" s="419"/>
      <c r="W7" s="420" t="s">
        <v>425</v>
      </c>
      <c r="X7" s="303"/>
      <c r="Y7" s="216"/>
      <c r="Z7" s="221"/>
      <c r="AA7" s="307"/>
      <c r="AB7" s="307"/>
      <c r="AC7" s="220"/>
      <c r="AD7" s="262" t="s">
        <v>212</v>
      </c>
      <c r="AE7" s="185"/>
      <c r="AF7" s="221"/>
      <c r="AG7" s="307"/>
      <c r="AH7" s="307"/>
      <c r="AI7" s="221"/>
      <c r="AJ7" s="310"/>
      <c r="AK7" s="310"/>
      <c r="AL7" s="310"/>
      <c r="AM7" s="310"/>
      <c r="AN7" s="217" t="s">
        <v>213</v>
      </c>
    </row>
    <row r="8" spans="1:40" s="234" customFormat="1" ht="24" customHeight="1" x14ac:dyDescent="0.2">
      <c r="A8" s="225"/>
      <c r="B8" s="226"/>
      <c r="C8" s="231" t="s">
        <v>135</v>
      </c>
      <c r="D8" s="318" t="s">
        <v>580</v>
      </c>
      <c r="E8" s="318" t="s">
        <v>581</v>
      </c>
      <c r="F8" s="318" t="s">
        <v>582</v>
      </c>
      <c r="G8" s="316" t="s">
        <v>583</v>
      </c>
      <c r="H8" s="317" t="s">
        <v>584</v>
      </c>
      <c r="I8" s="324" t="s">
        <v>585</v>
      </c>
      <c r="J8" s="324" t="s">
        <v>586</v>
      </c>
      <c r="K8" s="324" t="s">
        <v>587</v>
      </c>
      <c r="L8" s="324" t="s">
        <v>588</v>
      </c>
      <c r="M8" s="324" t="s">
        <v>589</v>
      </c>
      <c r="N8" s="315" t="s">
        <v>590</v>
      </c>
      <c r="O8" s="322" t="s">
        <v>591</v>
      </c>
      <c r="P8" s="231" t="s">
        <v>592</v>
      </c>
      <c r="Q8" s="318" t="s">
        <v>451</v>
      </c>
      <c r="R8" s="315" t="s">
        <v>593</v>
      </c>
      <c r="S8" s="318" t="s">
        <v>594</v>
      </c>
      <c r="T8" s="318" t="s">
        <v>453</v>
      </c>
      <c r="U8" s="315" t="s">
        <v>452</v>
      </c>
      <c r="V8" s="322" t="s">
        <v>595</v>
      </c>
      <c r="W8" s="144" t="s">
        <v>596</v>
      </c>
      <c r="X8" s="315" t="s">
        <v>455</v>
      </c>
      <c r="Y8" s="315" t="s">
        <v>454</v>
      </c>
      <c r="Z8" s="315" t="s">
        <v>597</v>
      </c>
      <c r="AA8" s="315" t="s">
        <v>598</v>
      </c>
      <c r="AB8" s="318" t="s">
        <v>599</v>
      </c>
      <c r="AC8" s="320" t="s">
        <v>600</v>
      </c>
      <c r="AD8" s="227" t="s">
        <v>601</v>
      </c>
      <c r="AE8" s="231" t="s">
        <v>602</v>
      </c>
      <c r="AF8" s="318" t="s">
        <v>603</v>
      </c>
      <c r="AG8" s="318" t="s">
        <v>604</v>
      </c>
      <c r="AH8" s="318" t="s">
        <v>605</v>
      </c>
      <c r="AI8" s="318" t="s">
        <v>606</v>
      </c>
      <c r="AJ8" s="318" t="s">
        <v>607</v>
      </c>
      <c r="AK8" s="318" t="s">
        <v>608</v>
      </c>
      <c r="AL8" s="318" t="s">
        <v>609</v>
      </c>
      <c r="AM8" s="318" t="s">
        <v>610</v>
      </c>
      <c r="AN8" s="322" t="s">
        <v>611</v>
      </c>
    </row>
    <row r="9" spans="1:40" ht="24" customHeight="1" x14ac:dyDescent="0.2">
      <c r="A9" s="235">
        <v>1</v>
      </c>
      <c r="B9" s="236" t="s">
        <v>28</v>
      </c>
      <c r="C9" s="154">
        <v>58</v>
      </c>
      <c r="D9" s="155">
        <v>24829</v>
      </c>
      <c r="E9" s="155">
        <v>120</v>
      </c>
      <c r="F9" s="155">
        <v>241222</v>
      </c>
      <c r="G9" s="155">
        <v>13823</v>
      </c>
      <c r="H9" s="155">
        <v>185449</v>
      </c>
      <c r="I9" s="155">
        <v>132160</v>
      </c>
      <c r="J9" s="155">
        <v>16856</v>
      </c>
      <c r="K9" s="155">
        <v>144014</v>
      </c>
      <c r="L9" s="155">
        <v>92560</v>
      </c>
      <c r="M9" s="155">
        <v>24426</v>
      </c>
      <c r="N9" s="155">
        <v>53653</v>
      </c>
      <c r="O9" s="156">
        <v>1649</v>
      </c>
      <c r="P9" s="154">
        <v>7208</v>
      </c>
      <c r="Q9" s="155">
        <v>4431</v>
      </c>
      <c r="R9" s="155">
        <v>485</v>
      </c>
      <c r="S9" s="155">
        <v>22</v>
      </c>
      <c r="T9" s="155">
        <v>50733</v>
      </c>
      <c r="U9" s="155">
        <v>8650</v>
      </c>
      <c r="V9" s="156">
        <v>10708</v>
      </c>
      <c r="W9" s="154">
        <v>31289</v>
      </c>
      <c r="X9" s="155">
        <v>2370</v>
      </c>
      <c r="Y9" s="155">
        <v>6179</v>
      </c>
      <c r="Z9" s="155">
        <v>3215</v>
      </c>
      <c r="AA9" s="155">
        <v>1382</v>
      </c>
      <c r="AB9" s="155">
        <v>4313</v>
      </c>
      <c r="AC9" s="155">
        <v>2067</v>
      </c>
      <c r="AD9" s="421">
        <v>8</v>
      </c>
      <c r="AE9" s="154">
        <v>3721</v>
      </c>
      <c r="AF9" s="155">
        <v>2778832</v>
      </c>
      <c r="AG9" s="155">
        <v>27</v>
      </c>
      <c r="AH9" s="155">
        <v>48694</v>
      </c>
      <c r="AI9" s="164">
        <v>2761</v>
      </c>
      <c r="AJ9" s="164">
        <v>12267</v>
      </c>
      <c r="AK9" s="164">
        <v>16266</v>
      </c>
      <c r="AL9" s="164">
        <v>63</v>
      </c>
      <c r="AM9" s="164">
        <v>2498</v>
      </c>
      <c r="AN9" s="165">
        <v>782</v>
      </c>
    </row>
    <row r="10" spans="1:40" ht="24" customHeight="1" x14ac:dyDescent="0.2">
      <c r="A10" s="237">
        <v>2</v>
      </c>
      <c r="B10" s="238" t="s">
        <v>29</v>
      </c>
      <c r="C10" s="157">
        <v>20</v>
      </c>
      <c r="D10" s="158">
        <v>5527</v>
      </c>
      <c r="E10" s="158">
        <v>19</v>
      </c>
      <c r="F10" s="158">
        <v>64074</v>
      </c>
      <c r="G10" s="158">
        <v>2478</v>
      </c>
      <c r="H10" s="158">
        <v>48537</v>
      </c>
      <c r="I10" s="158">
        <v>34435</v>
      </c>
      <c r="J10" s="158">
        <v>4916</v>
      </c>
      <c r="K10" s="158">
        <v>38528</v>
      </c>
      <c r="L10" s="158">
        <v>22558</v>
      </c>
      <c r="M10" s="158">
        <v>5505</v>
      </c>
      <c r="N10" s="158">
        <v>12439</v>
      </c>
      <c r="O10" s="159">
        <v>843</v>
      </c>
      <c r="P10" s="157">
        <v>1725</v>
      </c>
      <c r="Q10" s="158">
        <v>1378</v>
      </c>
      <c r="R10" s="158">
        <v>172</v>
      </c>
      <c r="S10" s="158">
        <v>4</v>
      </c>
      <c r="T10" s="158">
        <v>12152</v>
      </c>
      <c r="U10" s="158">
        <v>2515</v>
      </c>
      <c r="V10" s="159">
        <v>3689</v>
      </c>
      <c r="W10" s="157">
        <v>9548</v>
      </c>
      <c r="X10" s="158">
        <v>850</v>
      </c>
      <c r="Y10" s="158">
        <v>2516</v>
      </c>
      <c r="Z10" s="158">
        <v>734</v>
      </c>
      <c r="AA10" s="158">
        <v>310</v>
      </c>
      <c r="AB10" s="158">
        <v>1048</v>
      </c>
      <c r="AC10" s="158">
        <v>538</v>
      </c>
      <c r="AD10" s="422">
        <v>0</v>
      </c>
      <c r="AE10" s="157">
        <v>821</v>
      </c>
      <c r="AF10" s="158">
        <v>552643</v>
      </c>
      <c r="AG10" s="158">
        <v>17</v>
      </c>
      <c r="AH10" s="158">
        <v>28516</v>
      </c>
      <c r="AI10" s="158">
        <v>688</v>
      </c>
      <c r="AJ10" s="158">
        <v>3170</v>
      </c>
      <c r="AK10" s="158">
        <v>2236</v>
      </c>
      <c r="AL10" s="158">
        <v>14</v>
      </c>
      <c r="AM10" s="158">
        <v>567</v>
      </c>
      <c r="AN10" s="159">
        <v>180</v>
      </c>
    </row>
    <row r="11" spans="1:40" ht="24" customHeight="1" x14ac:dyDescent="0.2">
      <c r="A11" s="237">
        <v>3</v>
      </c>
      <c r="B11" s="238" t="s">
        <v>30</v>
      </c>
      <c r="C11" s="157">
        <v>276</v>
      </c>
      <c r="D11" s="158">
        <v>6782</v>
      </c>
      <c r="E11" s="158">
        <v>16</v>
      </c>
      <c r="F11" s="158">
        <v>69663</v>
      </c>
      <c r="G11" s="158">
        <v>2698</v>
      </c>
      <c r="H11" s="158">
        <v>53209</v>
      </c>
      <c r="I11" s="158">
        <v>37940</v>
      </c>
      <c r="J11" s="158">
        <v>5342</v>
      </c>
      <c r="K11" s="158">
        <v>42272</v>
      </c>
      <c r="L11" s="158">
        <v>25279</v>
      </c>
      <c r="M11" s="158">
        <v>6617</v>
      </c>
      <c r="N11" s="158">
        <v>13358</v>
      </c>
      <c r="O11" s="159">
        <v>826</v>
      </c>
      <c r="P11" s="157">
        <v>2182</v>
      </c>
      <c r="Q11" s="158">
        <v>1324</v>
      </c>
      <c r="R11" s="158">
        <v>167</v>
      </c>
      <c r="S11" s="158">
        <v>4</v>
      </c>
      <c r="T11" s="158">
        <v>13883</v>
      </c>
      <c r="U11" s="158">
        <v>2843</v>
      </c>
      <c r="V11" s="159">
        <v>3630</v>
      </c>
      <c r="W11" s="157">
        <v>10981</v>
      </c>
      <c r="X11" s="158">
        <v>743</v>
      </c>
      <c r="Y11" s="158">
        <v>3626</v>
      </c>
      <c r="Z11" s="158">
        <v>905</v>
      </c>
      <c r="AA11" s="158">
        <v>354</v>
      </c>
      <c r="AB11" s="158">
        <v>1363</v>
      </c>
      <c r="AC11" s="158">
        <v>674</v>
      </c>
      <c r="AD11" s="422">
        <v>1</v>
      </c>
      <c r="AE11" s="157">
        <v>872</v>
      </c>
      <c r="AF11" s="158">
        <v>684712</v>
      </c>
      <c r="AG11" s="158">
        <v>13</v>
      </c>
      <c r="AH11" s="158">
        <v>35202</v>
      </c>
      <c r="AI11" s="158">
        <v>753</v>
      </c>
      <c r="AJ11" s="158">
        <v>3712</v>
      </c>
      <c r="AK11" s="158">
        <v>2359</v>
      </c>
      <c r="AL11" s="158">
        <v>7</v>
      </c>
      <c r="AM11" s="158">
        <v>580</v>
      </c>
      <c r="AN11" s="159">
        <v>160</v>
      </c>
    </row>
    <row r="12" spans="1:40" ht="24" customHeight="1" x14ac:dyDescent="0.2">
      <c r="A12" s="237">
        <v>4</v>
      </c>
      <c r="B12" s="238" t="s">
        <v>31</v>
      </c>
      <c r="C12" s="157">
        <v>99</v>
      </c>
      <c r="D12" s="158">
        <v>4489</v>
      </c>
      <c r="E12" s="158">
        <v>16</v>
      </c>
      <c r="F12" s="158">
        <v>51878</v>
      </c>
      <c r="G12" s="158">
        <v>2028</v>
      </c>
      <c r="H12" s="158">
        <v>39590</v>
      </c>
      <c r="I12" s="158">
        <v>27257</v>
      </c>
      <c r="J12" s="158">
        <v>4289</v>
      </c>
      <c r="K12" s="158">
        <v>30775</v>
      </c>
      <c r="L12" s="158">
        <v>18830</v>
      </c>
      <c r="M12" s="158">
        <v>4514</v>
      </c>
      <c r="N12" s="158">
        <v>10359</v>
      </c>
      <c r="O12" s="159">
        <v>823</v>
      </c>
      <c r="P12" s="157">
        <v>1446</v>
      </c>
      <c r="Q12" s="158">
        <v>1026</v>
      </c>
      <c r="R12" s="158">
        <v>136</v>
      </c>
      <c r="S12" s="158">
        <v>3</v>
      </c>
      <c r="T12" s="158">
        <v>10150</v>
      </c>
      <c r="U12" s="158">
        <v>1855</v>
      </c>
      <c r="V12" s="159">
        <v>2957</v>
      </c>
      <c r="W12" s="157">
        <v>7691</v>
      </c>
      <c r="X12" s="158">
        <v>613</v>
      </c>
      <c r="Y12" s="158">
        <v>2262</v>
      </c>
      <c r="Z12" s="158">
        <v>549</v>
      </c>
      <c r="AA12" s="158">
        <v>234</v>
      </c>
      <c r="AB12" s="158">
        <v>954</v>
      </c>
      <c r="AC12" s="158">
        <v>493</v>
      </c>
      <c r="AD12" s="422">
        <v>1</v>
      </c>
      <c r="AE12" s="157">
        <v>572</v>
      </c>
      <c r="AF12" s="158">
        <v>346653</v>
      </c>
      <c r="AG12" s="158">
        <v>3</v>
      </c>
      <c r="AH12" s="158">
        <v>491</v>
      </c>
      <c r="AI12" s="158">
        <v>500</v>
      </c>
      <c r="AJ12" s="158">
        <v>3025</v>
      </c>
      <c r="AK12" s="158">
        <v>1742</v>
      </c>
      <c r="AL12" s="158">
        <v>8</v>
      </c>
      <c r="AM12" s="158">
        <v>429</v>
      </c>
      <c r="AN12" s="159">
        <v>118</v>
      </c>
    </row>
    <row r="13" spans="1:40" ht="24" customHeight="1" x14ac:dyDescent="0.2">
      <c r="A13" s="237">
        <v>5</v>
      </c>
      <c r="B13" s="238" t="s">
        <v>32</v>
      </c>
      <c r="C13" s="157">
        <v>12</v>
      </c>
      <c r="D13" s="158">
        <v>4503</v>
      </c>
      <c r="E13" s="158">
        <v>8</v>
      </c>
      <c r="F13" s="158">
        <v>43898</v>
      </c>
      <c r="G13" s="158">
        <v>1885</v>
      </c>
      <c r="H13" s="158">
        <v>34455</v>
      </c>
      <c r="I13" s="158">
        <v>23926</v>
      </c>
      <c r="J13" s="158">
        <v>3446</v>
      </c>
      <c r="K13" s="158">
        <v>27528</v>
      </c>
      <c r="L13" s="158">
        <v>16629</v>
      </c>
      <c r="M13" s="158">
        <v>4276</v>
      </c>
      <c r="N13" s="158">
        <v>9202</v>
      </c>
      <c r="O13" s="159">
        <v>497</v>
      </c>
      <c r="P13" s="157">
        <v>1301</v>
      </c>
      <c r="Q13" s="158">
        <v>867</v>
      </c>
      <c r="R13" s="158">
        <v>114</v>
      </c>
      <c r="S13" s="158">
        <v>3</v>
      </c>
      <c r="T13" s="158">
        <v>7634</v>
      </c>
      <c r="U13" s="158">
        <v>1327</v>
      </c>
      <c r="V13" s="159">
        <v>2385</v>
      </c>
      <c r="W13" s="157">
        <v>6663</v>
      </c>
      <c r="X13" s="158">
        <v>534</v>
      </c>
      <c r="Y13" s="158">
        <v>2044</v>
      </c>
      <c r="Z13" s="158">
        <v>537</v>
      </c>
      <c r="AA13" s="158">
        <v>241</v>
      </c>
      <c r="AB13" s="158">
        <v>822</v>
      </c>
      <c r="AC13" s="158">
        <v>424</v>
      </c>
      <c r="AD13" s="422">
        <v>0</v>
      </c>
      <c r="AE13" s="157">
        <v>433</v>
      </c>
      <c r="AF13" s="158">
        <v>457525</v>
      </c>
      <c r="AG13" s="158">
        <v>7</v>
      </c>
      <c r="AH13" s="158">
        <v>10952</v>
      </c>
      <c r="AI13" s="158">
        <v>380</v>
      </c>
      <c r="AJ13" s="158">
        <v>2264</v>
      </c>
      <c r="AK13" s="158">
        <v>1236</v>
      </c>
      <c r="AL13" s="158">
        <v>3</v>
      </c>
      <c r="AM13" s="158">
        <v>303</v>
      </c>
      <c r="AN13" s="159">
        <v>90</v>
      </c>
    </row>
    <row r="14" spans="1:40" ht="24" customHeight="1" x14ac:dyDescent="0.2">
      <c r="A14" s="237">
        <v>6</v>
      </c>
      <c r="B14" s="238" t="s">
        <v>33</v>
      </c>
      <c r="C14" s="157">
        <v>2</v>
      </c>
      <c r="D14" s="158">
        <v>3752</v>
      </c>
      <c r="E14" s="158">
        <v>3</v>
      </c>
      <c r="F14" s="158">
        <v>36370</v>
      </c>
      <c r="G14" s="158">
        <v>1125</v>
      </c>
      <c r="H14" s="158">
        <v>28061</v>
      </c>
      <c r="I14" s="158">
        <v>19491</v>
      </c>
      <c r="J14" s="158">
        <v>2322</v>
      </c>
      <c r="K14" s="158">
        <v>22456</v>
      </c>
      <c r="L14" s="158">
        <v>13789</v>
      </c>
      <c r="M14" s="158">
        <v>3231</v>
      </c>
      <c r="N14" s="158">
        <v>7443</v>
      </c>
      <c r="O14" s="159">
        <v>412</v>
      </c>
      <c r="P14" s="157">
        <v>1206</v>
      </c>
      <c r="Q14" s="158">
        <v>835</v>
      </c>
      <c r="R14" s="158">
        <v>121</v>
      </c>
      <c r="S14" s="158">
        <v>1</v>
      </c>
      <c r="T14" s="158">
        <v>6457</v>
      </c>
      <c r="U14" s="158">
        <v>1553</v>
      </c>
      <c r="V14" s="159">
        <v>2149</v>
      </c>
      <c r="W14" s="157">
        <v>5371</v>
      </c>
      <c r="X14" s="158">
        <v>424</v>
      </c>
      <c r="Y14" s="158">
        <v>1809</v>
      </c>
      <c r="Z14" s="158">
        <v>545</v>
      </c>
      <c r="AA14" s="158">
        <v>210</v>
      </c>
      <c r="AB14" s="158">
        <v>716</v>
      </c>
      <c r="AC14" s="158">
        <v>345</v>
      </c>
      <c r="AD14" s="422">
        <v>0</v>
      </c>
      <c r="AE14" s="157">
        <v>305</v>
      </c>
      <c r="AF14" s="158">
        <v>130062</v>
      </c>
      <c r="AG14" s="158">
        <v>2</v>
      </c>
      <c r="AH14" s="158">
        <v>311</v>
      </c>
      <c r="AI14" s="158">
        <v>251</v>
      </c>
      <c r="AJ14" s="158">
        <v>1350</v>
      </c>
      <c r="AK14" s="158">
        <v>887</v>
      </c>
      <c r="AL14" s="158">
        <v>4</v>
      </c>
      <c r="AM14" s="158">
        <v>242</v>
      </c>
      <c r="AN14" s="159">
        <v>76</v>
      </c>
    </row>
    <row r="15" spans="1:40" ht="24" customHeight="1" x14ac:dyDescent="0.2">
      <c r="A15" s="237">
        <v>7</v>
      </c>
      <c r="B15" s="238" t="s">
        <v>34</v>
      </c>
      <c r="C15" s="157">
        <v>15</v>
      </c>
      <c r="D15" s="158">
        <v>6993</v>
      </c>
      <c r="E15" s="158">
        <v>25</v>
      </c>
      <c r="F15" s="158">
        <v>76263</v>
      </c>
      <c r="G15" s="158">
        <v>3016</v>
      </c>
      <c r="H15" s="158">
        <v>57480</v>
      </c>
      <c r="I15" s="158">
        <v>41909</v>
      </c>
      <c r="J15" s="158">
        <v>5861</v>
      </c>
      <c r="K15" s="158">
        <v>45620</v>
      </c>
      <c r="L15" s="158">
        <v>26814</v>
      </c>
      <c r="M15" s="158">
        <v>8032</v>
      </c>
      <c r="N15" s="158">
        <v>16029</v>
      </c>
      <c r="O15" s="159">
        <v>680</v>
      </c>
      <c r="P15" s="157">
        <v>2153</v>
      </c>
      <c r="Q15" s="158">
        <v>1389</v>
      </c>
      <c r="R15" s="158">
        <v>160</v>
      </c>
      <c r="S15" s="158">
        <v>11</v>
      </c>
      <c r="T15" s="158">
        <v>16191</v>
      </c>
      <c r="U15" s="158">
        <v>2767</v>
      </c>
      <c r="V15" s="159">
        <v>3711</v>
      </c>
      <c r="W15" s="157">
        <v>11002</v>
      </c>
      <c r="X15" s="158">
        <v>836</v>
      </c>
      <c r="Y15" s="158">
        <v>2652</v>
      </c>
      <c r="Z15" s="158">
        <v>895</v>
      </c>
      <c r="AA15" s="158">
        <v>406</v>
      </c>
      <c r="AB15" s="158">
        <v>1350</v>
      </c>
      <c r="AC15" s="158">
        <v>666</v>
      </c>
      <c r="AD15" s="422">
        <v>0</v>
      </c>
      <c r="AE15" s="157">
        <v>832</v>
      </c>
      <c r="AF15" s="158">
        <v>561721</v>
      </c>
      <c r="AG15" s="158">
        <v>18</v>
      </c>
      <c r="AH15" s="158">
        <v>5665</v>
      </c>
      <c r="AI15" s="158">
        <v>680</v>
      </c>
      <c r="AJ15" s="158">
        <v>4374</v>
      </c>
      <c r="AK15" s="158">
        <v>3647</v>
      </c>
      <c r="AL15" s="158">
        <v>11</v>
      </c>
      <c r="AM15" s="158">
        <v>584</v>
      </c>
      <c r="AN15" s="159">
        <v>174</v>
      </c>
    </row>
    <row r="16" spans="1:40" ht="24" customHeight="1" x14ac:dyDescent="0.2">
      <c r="A16" s="237">
        <v>8</v>
      </c>
      <c r="B16" s="238" t="s">
        <v>35</v>
      </c>
      <c r="C16" s="157">
        <v>10</v>
      </c>
      <c r="D16" s="158">
        <v>3872</v>
      </c>
      <c r="E16" s="158">
        <v>13</v>
      </c>
      <c r="F16" s="158">
        <v>36519</v>
      </c>
      <c r="G16" s="158">
        <v>1023</v>
      </c>
      <c r="H16" s="158">
        <v>28062</v>
      </c>
      <c r="I16" s="158">
        <v>19817</v>
      </c>
      <c r="J16" s="158">
        <v>2940</v>
      </c>
      <c r="K16" s="158">
        <v>21998</v>
      </c>
      <c r="L16" s="158">
        <v>13309</v>
      </c>
      <c r="M16" s="158">
        <v>4017</v>
      </c>
      <c r="N16" s="158">
        <v>8690</v>
      </c>
      <c r="O16" s="159">
        <v>676</v>
      </c>
      <c r="P16" s="157">
        <v>1028</v>
      </c>
      <c r="Q16" s="158">
        <v>694</v>
      </c>
      <c r="R16" s="158">
        <v>93</v>
      </c>
      <c r="S16" s="158">
        <v>4</v>
      </c>
      <c r="T16" s="158">
        <v>6614</v>
      </c>
      <c r="U16" s="158">
        <v>1026</v>
      </c>
      <c r="V16" s="159">
        <v>1774</v>
      </c>
      <c r="W16" s="157">
        <v>5842</v>
      </c>
      <c r="X16" s="158">
        <v>461</v>
      </c>
      <c r="Y16" s="158">
        <v>1859</v>
      </c>
      <c r="Z16" s="158">
        <v>382</v>
      </c>
      <c r="AA16" s="158">
        <v>144</v>
      </c>
      <c r="AB16" s="158">
        <v>692</v>
      </c>
      <c r="AC16" s="158">
        <v>355</v>
      </c>
      <c r="AD16" s="422">
        <v>0</v>
      </c>
      <c r="AE16" s="157">
        <v>445</v>
      </c>
      <c r="AF16" s="158">
        <v>132028</v>
      </c>
      <c r="AG16" s="158">
        <v>1</v>
      </c>
      <c r="AH16" s="158">
        <v>530</v>
      </c>
      <c r="AI16" s="158">
        <v>387</v>
      </c>
      <c r="AJ16" s="158">
        <v>2170</v>
      </c>
      <c r="AK16" s="158">
        <v>1078</v>
      </c>
      <c r="AL16" s="158">
        <v>3</v>
      </c>
      <c r="AM16" s="158">
        <v>263</v>
      </c>
      <c r="AN16" s="159">
        <v>67</v>
      </c>
    </row>
    <row r="17" spans="1:40" ht="24" customHeight="1" x14ac:dyDescent="0.2">
      <c r="A17" s="237">
        <v>9</v>
      </c>
      <c r="B17" s="238" t="s">
        <v>36</v>
      </c>
      <c r="C17" s="157">
        <v>2</v>
      </c>
      <c r="D17" s="158">
        <v>3082</v>
      </c>
      <c r="E17" s="158">
        <v>4</v>
      </c>
      <c r="F17" s="158">
        <v>31674</v>
      </c>
      <c r="G17" s="158">
        <v>1485</v>
      </c>
      <c r="H17" s="158">
        <v>24944</v>
      </c>
      <c r="I17" s="158">
        <v>17659</v>
      </c>
      <c r="J17" s="158">
        <v>2659</v>
      </c>
      <c r="K17" s="158">
        <v>19979</v>
      </c>
      <c r="L17" s="158">
        <v>11486</v>
      </c>
      <c r="M17" s="158">
        <v>2988</v>
      </c>
      <c r="N17" s="158">
        <v>6646</v>
      </c>
      <c r="O17" s="159">
        <v>386</v>
      </c>
      <c r="P17" s="157">
        <v>1057</v>
      </c>
      <c r="Q17" s="158">
        <v>666</v>
      </c>
      <c r="R17" s="158">
        <v>87</v>
      </c>
      <c r="S17" s="158">
        <v>1</v>
      </c>
      <c r="T17" s="158">
        <v>5161</v>
      </c>
      <c r="U17" s="158">
        <v>927</v>
      </c>
      <c r="V17" s="159">
        <v>1584</v>
      </c>
      <c r="W17" s="157">
        <v>4882</v>
      </c>
      <c r="X17" s="158">
        <v>392</v>
      </c>
      <c r="Y17" s="158">
        <v>1625</v>
      </c>
      <c r="Z17" s="158">
        <v>383</v>
      </c>
      <c r="AA17" s="158">
        <v>165</v>
      </c>
      <c r="AB17" s="158">
        <v>712</v>
      </c>
      <c r="AC17" s="158">
        <v>320</v>
      </c>
      <c r="AD17" s="422">
        <v>0</v>
      </c>
      <c r="AE17" s="157">
        <v>284</v>
      </c>
      <c r="AF17" s="158">
        <v>80238</v>
      </c>
      <c r="AG17" s="158">
        <v>4</v>
      </c>
      <c r="AH17" s="158">
        <v>5176</v>
      </c>
      <c r="AI17" s="158">
        <v>242</v>
      </c>
      <c r="AJ17" s="158">
        <v>1549</v>
      </c>
      <c r="AK17" s="158">
        <v>1082</v>
      </c>
      <c r="AL17" s="158">
        <v>3</v>
      </c>
      <c r="AM17" s="158">
        <v>190</v>
      </c>
      <c r="AN17" s="159">
        <v>63</v>
      </c>
    </row>
    <row r="18" spans="1:40" ht="24" customHeight="1" x14ac:dyDescent="0.2">
      <c r="A18" s="237">
        <v>10</v>
      </c>
      <c r="B18" s="238" t="s">
        <v>181</v>
      </c>
      <c r="C18" s="157">
        <v>1</v>
      </c>
      <c r="D18" s="158">
        <v>1327</v>
      </c>
      <c r="E18" s="158">
        <v>1</v>
      </c>
      <c r="F18" s="158">
        <v>14228</v>
      </c>
      <c r="G18" s="158">
        <v>435</v>
      </c>
      <c r="H18" s="158">
        <v>11099</v>
      </c>
      <c r="I18" s="158">
        <v>7941</v>
      </c>
      <c r="J18" s="158">
        <v>1176</v>
      </c>
      <c r="K18" s="158">
        <v>8924</v>
      </c>
      <c r="L18" s="158">
        <v>5104</v>
      </c>
      <c r="M18" s="158">
        <v>1529</v>
      </c>
      <c r="N18" s="158">
        <v>3224</v>
      </c>
      <c r="O18" s="159">
        <v>192</v>
      </c>
      <c r="P18" s="157">
        <v>464</v>
      </c>
      <c r="Q18" s="158">
        <v>301</v>
      </c>
      <c r="R18" s="158">
        <v>46</v>
      </c>
      <c r="S18" s="158">
        <v>1</v>
      </c>
      <c r="T18" s="158">
        <v>2586</v>
      </c>
      <c r="U18" s="158">
        <v>620</v>
      </c>
      <c r="V18" s="159">
        <v>679</v>
      </c>
      <c r="W18" s="157">
        <v>2259</v>
      </c>
      <c r="X18" s="158">
        <v>152</v>
      </c>
      <c r="Y18" s="158">
        <v>747</v>
      </c>
      <c r="Z18" s="158">
        <v>186</v>
      </c>
      <c r="AA18" s="158">
        <v>71</v>
      </c>
      <c r="AB18" s="158">
        <v>298</v>
      </c>
      <c r="AC18" s="158">
        <v>148</v>
      </c>
      <c r="AD18" s="422">
        <v>0</v>
      </c>
      <c r="AE18" s="157">
        <v>167</v>
      </c>
      <c r="AF18" s="158">
        <v>60781</v>
      </c>
      <c r="AG18" s="158">
        <v>3</v>
      </c>
      <c r="AH18" s="158">
        <v>1364</v>
      </c>
      <c r="AI18" s="158">
        <v>144</v>
      </c>
      <c r="AJ18" s="158">
        <v>670</v>
      </c>
      <c r="AK18" s="158">
        <v>430</v>
      </c>
      <c r="AL18" s="158">
        <v>0</v>
      </c>
      <c r="AM18" s="158">
        <v>121</v>
      </c>
      <c r="AN18" s="159">
        <v>38</v>
      </c>
    </row>
    <row r="19" spans="1:40" ht="24" customHeight="1" x14ac:dyDescent="0.2">
      <c r="A19" s="237">
        <v>11</v>
      </c>
      <c r="B19" s="238" t="s">
        <v>182</v>
      </c>
      <c r="C19" s="157">
        <v>4</v>
      </c>
      <c r="D19" s="158">
        <v>4755</v>
      </c>
      <c r="E19" s="158">
        <v>16</v>
      </c>
      <c r="F19" s="158">
        <v>53936</v>
      </c>
      <c r="G19" s="158">
        <v>2486</v>
      </c>
      <c r="H19" s="158">
        <v>41274</v>
      </c>
      <c r="I19" s="158">
        <v>30076</v>
      </c>
      <c r="J19" s="158">
        <v>4112</v>
      </c>
      <c r="K19" s="158">
        <v>33548</v>
      </c>
      <c r="L19" s="158">
        <v>17920</v>
      </c>
      <c r="M19" s="158">
        <v>4650</v>
      </c>
      <c r="N19" s="158">
        <v>10766</v>
      </c>
      <c r="O19" s="159">
        <v>410</v>
      </c>
      <c r="P19" s="157">
        <v>1644</v>
      </c>
      <c r="Q19" s="158">
        <v>1117</v>
      </c>
      <c r="R19" s="158">
        <v>156</v>
      </c>
      <c r="S19" s="158">
        <v>2</v>
      </c>
      <c r="T19" s="158">
        <v>9553</v>
      </c>
      <c r="U19" s="158">
        <v>1881</v>
      </c>
      <c r="V19" s="159">
        <v>3110</v>
      </c>
      <c r="W19" s="157">
        <v>7535</v>
      </c>
      <c r="X19" s="158">
        <v>559</v>
      </c>
      <c r="Y19" s="158">
        <v>2058</v>
      </c>
      <c r="Z19" s="158">
        <v>676</v>
      </c>
      <c r="AA19" s="158">
        <v>273</v>
      </c>
      <c r="AB19" s="158">
        <v>1028</v>
      </c>
      <c r="AC19" s="158">
        <v>498</v>
      </c>
      <c r="AD19" s="422">
        <v>2</v>
      </c>
      <c r="AE19" s="157">
        <v>585</v>
      </c>
      <c r="AF19" s="158">
        <v>260973</v>
      </c>
      <c r="AG19" s="158">
        <v>12</v>
      </c>
      <c r="AH19" s="158">
        <v>10838</v>
      </c>
      <c r="AI19" s="158">
        <v>500</v>
      </c>
      <c r="AJ19" s="158">
        <v>2909</v>
      </c>
      <c r="AK19" s="158">
        <v>1987</v>
      </c>
      <c r="AL19" s="158">
        <v>14</v>
      </c>
      <c r="AM19" s="158">
        <v>365</v>
      </c>
      <c r="AN19" s="159">
        <v>110</v>
      </c>
    </row>
    <row r="20" spans="1:40" ht="24" customHeight="1" x14ac:dyDescent="0.2">
      <c r="A20" s="239">
        <v>12</v>
      </c>
      <c r="B20" s="240" t="s">
        <v>183</v>
      </c>
      <c r="C20" s="157">
        <v>0</v>
      </c>
      <c r="D20" s="158">
        <v>1780</v>
      </c>
      <c r="E20" s="158">
        <v>7</v>
      </c>
      <c r="F20" s="158">
        <v>19760</v>
      </c>
      <c r="G20" s="158">
        <v>864</v>
      </c>
      <c r="H20" s="158">
        <v>15844</v>
      </c>
      <c r="I20" s="158">
        <v>11464</v>
      </c>
      <c r="J20" s="158">
        <v>1717</v>
      </c>
      <c r="K20" s="158">
        <v>12432</v>
      </c>
      <c r="L20" s="158">
        <v>7478</v>
      </c>
      <c r="M20" s="158">
        <v>2113</v>
      </c>
      <c r="N20" s="158">
        <v>4676</v>
      </c>
      <c r="O20" s="159">
        <v>254</v>
      </c>
      <c r="P20" s="157">
        <v>604</v>
      </c>
      <c r="Q20" s="158">
        <v>401</v>
      </c>
      <c r="R20" s="158">
        <v>49</v>
      </c>
      <c r="S20" s="158">
        <v>1</v>
      </c>
      <c r="T20" s="158">
        <v>3909</v>
      </c>
      <c r="U20" s="158">
        <v>613</v>
      </c>
      <c r="V20" s="159">
        <v>1051</v>
      </c>
      <c r="W20" s="157">
        <v>3037</v>
      </c>
      <c r="X20" s="158">
        <v>194</v>
      </c>
      <c r="Y20" s="158">
        <v>981</v>
      </c>
      <c r="Z20" s="158">
        <v>254</v>
      </c>
      <c r="AA20" s="158">
        <v>89</v>
      </c>
      <c r="AB20" s="158">
        <v>379</v>
      </c>
      <c r="AC20" s="158">
        <v>172</v>
      </c>
      <c r="AD20" s="422">
        <v>0</v>
      </c>
      <c r="AE20" s="157">
        <v>195</v>
      </c>
      <c r="AF20" s="158">
        <v>77200</v>
      </c>
      <c r="AG20" s="158">
        <v>0</v>
      </c>
      <c r="AH20" s="158">
        <v>0</v>
      </c>
      <c r="AI20" s="158">
        <v>171</v>
      </c>
      <c r="AJ20" s="158">
        <v>1240</v>
      </c>
      <c r="AK20" s="158">
        <v>873</v>
      </c>
      <c r="AL20" s="158">
        <v>5</v>
      </c>
      <c r="AM20" s="158">
        <v>136</v>
      </c>
      <c r="AN20" s="159">
        <v>42</v>
      </c>
    </row>
    <row r="21" spans="1:40" ht="24" customHeight="1" x14ac:dyDescent="0.2">
      <c r="A21" s="237">
        <v>13</v>
      </c>
      <c r="B21" s="238" t="s">
        <v>198</v>
      </c>
      <c r="C21" s="157">
        <v>6</v>
      </c>
      <c r="D21" s="158">
        <v>1133</v>
      </c>
      <c r="E21" s="158">
        <v>5</v>
      </c>
      <c r="F21" s="158">
        <v>10974</v>
      </c>
      <c r="G21" s="158">
        <v>398</v>
      </c>
      <c r="H21" s="158">
        <v>8777</v>
      </c>
      <c r="I21" s="158">
        <v>5942</v>
      </c>
      <c r="J21" s="158">
        <v>1004</v>
      </c>
      <c r="K21" s="158">
        <v>6781</v>
      </c>
      <c r="L21" s="158">
        <v>4430</v>
      </c>
      <c r="M21" s="158">
        <v>1109</v>
      </c>
      <c r="N21" s="158">
        <v>2857</v>
      </c>
      <c r="O21" s="159">
        <v>287</v>
      </c>
      <c r="P21" s="157">
        <v>339</v>
      </c>
      <c r="Q21" s="158">
        <v>222</v>
      </c>
      <c r="R21" s="158">
        <v>29</v>
      </c>
      <c r="S21" s="158">
        <v>0</v>
      </c>
      <c r="T21" s="158">
        <v>1731</v>
      </c>
      <c r="U21" s="158">
        <v>361</v>
      </c>
      <c r="V21" s="159">
        <v>540</v>
      </c>
      <c r="W21" s="157">
        <v>1995</v>
      </c>
      <c r="X21" s="158">
        <v>162</v>
      </c>
      <c r="Y21" s="158">
        <v>854</v>
      </c>
      <c r="Z21" s="158">
        <v>124</v>
      </c>
      <c r="AA21" s="158">
        <v>33</v>
      </c>
      <c r="AB21" s="158">
        <v>230</v>
      </c>
      <c r="AC21" s="158">
        <v>117</v>
      </c>
      <c r="AD21" s="422">
        <v>0</v>
      </c>
      <c r="AE21" s="157">
        <v>107</v>
      </c>
      <c r="AF21" s="158">
        <v>31492</v>
      </c>
      <c r="AG21" s="158">
        <v>1</v>
      </c>
      <c r="AH21" s="158">
        <v>44</v>
      </c>
      <c r="AI21" s="158">
        <v>85</v>
      </c>
      <c r="AJ21" s="158">
        <v>339</v>
      </c>
      <c r="AK21" s="158">
        <v>257</v>
      </c>
      <c r="AL21" s="158">
        <v>0</v>
      </c>
      <c r="AM21" s="158">
        <v>58</v>
      </c>
      <c r="AN21" s="159">
        <v>20</v>
      </c>
    </row>
    <row r="22" spans="1:40" ht="24" customHeight="1" x14ac:dyDescent="0.2">
      <c r="A22" s="423">
        <v>14</v>
      </c>
      <c r="B22" s="424" t="s">
        <v>199</v>
      </c>
      <c r="C22" s="160">
        <v>6</v>
      </c>
      <c r="D22" s="161">
        <v>2948</v>
      </c>
      <c r="E22" s="161">
        <v>13</v>
      </c>
      <c r="F22" s="161">
        <v>27396</v>
      </c>
      <c r="G22" s="161">
        <v>1241</v>
      </c>
      <c r="H22" s="161">
        <v>21462</v>
      </c>
      <c r="I22" s="161">
        <v>15168</v>
      </c>
      <c r="J22" s="161">
        <v>2173</v>
      </c>
      <c r="K22" s="161">
        <v>16642</v>
      </c>
      <c r="L22" s="161">
        <v>10581</v>
      </c>
      <c r="M22" s="161">
        <v>3059</v>
      </c>
      <c r="N22" s="161">
        <v>6061</v>
      </c>
      <c r="O22" s="162">
        <v>359</v>
      </c>
      <c r="P22" s="160">
        <v>930</v>
      </c>
      <c r="Q22" s="161">
        <v>464</v>
      </c>
      <c r="R22" s="161">
        <v>62</v>
      </c>
      <c r="S22" s="161">
        <v>0</v>
      </c>
      <c r="T22" s="161">
        <v>5690</v>
      </c>
      <c r="U22" s="161">
        <v>1113</v>
      </c>
      <c r="V22" s="162">
        <v>1314</v>
      </c>
      <c r="W22" s="160">
        <v>4335</v>
      </c>
      <c r="X22" s="161">
        <v>308</v>
      </c>
      <c r="Y22" s="161">
        <v>1069</v>
      </c>
      <c r="Z22" s="161">
        <v>380</v>
      </c>
      <c r="AA22" s="161">
        <v>170</v>
      </c>
      <c r="AB22" s="161">
        <v>586</v>
      </c>
      <c r="AC22" s="161">
        <v>284</v>
      </c>
      <c r="AD22" s="425">
        <v>0</v>
      </c>
      <c r="AE22" s="160">
        <v>272</v>
      </c>
      <c r="AF22" s="161">
        <v>154287</v>
      </c>
      <c r="AG22" s="161">
        <v>8</v>
      </c>
      <c r="AH22" s="161">
        <v>2510</v>
      </c>
      <c r="AI22" s="161">
        <v>199</v>
      </c>
      <c r="AJ22" s="161">
        <v>1370</v>
      </c>
      <c r="AK22" s="161">
        <v>2007</v>
      </c>
      <c r="AL22" s="161">
        <v>5</v>
      </c>
      <c r="AM22" s="161">
        <v>229</v>
      </c>
      <c r="AN22" s="162">
        <v>74</v>
      </c>
    </row>
    <row r="23" spans="1:40" ht="24" customHeight="1" x14ac:dyDescent="0.2">
      <c r="A23" s="185"/>
      <c r="B23" s="214" t="s">
        <v>288</v>
      </c>
      <c r="C23" s="106">
        <f>SUM(C9:C22)</f>
        <v>511</v>
      </c>
      <c r="D23" s="32">
        <f>SUM(D9:D22)</f>
        <v>75772</v>
      </c>
      <c r="E23" s="32">
        <f t="shared" ref="E23:AN23" si="0">SUM(E9:E22)</f>
        <v>266</v>
      </c>
      <c r="F23" s="32">
        <f t="shared" si="0"/>
        <v>777855</v>
      </c>
      <c r="G23" s="32">
        <f t="shared" si="0"/>
        <v>34985</v>
      </c>
      <c r="H23" s="32">
        <f t="shared" si="0"/>
        <v>598243</v>
      </c>
      <c r="I23" s="32">
        <f t="shared" si="0"/>
        <v>425185</v>
      </c>
      <c r="J23" s="32">
        <f t="shared" si="0"/>
        <v>58813</v>
      </c>
      <c r="K23" s="32">
        <f t="shared" si="0"/>
        <v>471497</v>
      </c>
      <c r="L23" s="32">
        <f t="shared" si="0"/>
        <v>286767</v>
      </c>
      <c r="M23" s="32">
        <f t="shared" si="0"/>
        <v>76066</v>
      </c>
      <c r="N23" s="32">
        <f t="shared" si="0"/>
        <v>165403</v>
      </c>
      <c r="O23" s="32">
        <f t="shared" si="0"/>
        <v>8294</v>
      </c>
      <c r="P23" s="32">
        <f t="shared" si="0"/>
        <v>23287</v>
      </c>
      <c r="Q23" s="32">
        <f t="shared" si="0"/>
        <v>15115</v>
      </c>
      <c r="R23" s="32">
        <f t="shared" si="0"/>
        <v>1877</v>
      </c>
      <c r="S23" s="32">
        <f t="shared" si="0"/>
        <v>57</v>
      </c>
      <c r="T23" s="32">
        <f t="shared" si="0"/>
        <v>152444</v>
      </c>
      <c r="U23" s="32">
        <f t="shared" si="0"/>
        <v>28051</v>
      </c>
      <c r="V23" s="32">
        <f t="shared" si="0"/>
        <v>39281</v>
      </c>
      <c r="W23" s="32">
        <f t="shared" si="0"/>
        <v>112430</v>
      </c>
      <c r="X23" s="32">
        <f t="shared" si="0"/>
        <v>8598</v>
      </c>
      <c r="Y23" s="32">
        <f t="shared" si="0"/>
        <v>30281</v>
      </c>
      <c r="Z23" s="32">
        <f t="shared" si="0"/>
        <v>9765</v>
      </c>
      <c r="AA23" s="32">
        <f t="shared" si="0"/>
        <v>4082</v>
      </c>
      <c r="AB23" s="32">
        <f t="shared" si="0"/>
        <v>14491</v>
      </c>
      <c r="AC23" s="32">
        <f t="shared" si="0"/>
        <v>7101</v>
      </c>
      <c r="AD23" s="32">
        <f t="shared" si="0"/>
        <v>12</v>
      </c>
      <c r="AE23" s="32">
        <f t="shared" si="0"/>
        <v>9611</v>
      </c>
      <c r="AF23" s="32">
        <f t="shared" si="0"/>
        <v>6309147</v>
      </c>
      <c r="AG23" s="32">
        <f t="shared" si="0"/>
        <v>116</v>
      </c>
      <c r="AH23" s="32">
        <f t="shared" si="0"/>
        <v>150293</v>
      </c>
      <c r="AI23" s="32">
        <f t="shared" si="0"/>
        <v>7741</v>
      </c>
      <c r="AJ23" s="32">
        <f t="shared" si="0"/>
        <v>40409</v>
      </c>
      <c r="AK23" s="32">
        <f t="shared" si="0"/>
        <v>36087</v>
      </c>
      <c r="AL23" s="32">
        <f t="shared" si="0"/>
        <v>140</v>
      </c>
      <c r="AM23" s="32">
        <f t="shared" si="0"/>
        <v>6565</v>
      </c>
      <c r="AN23" s="32">
        <f t="shared" si="0"/>
        <v>1994</v>
      </c>
    </row>
    <row r="24" spans="1:40" ht="24" customHeight="1" x14ac:dyDescent="0.2">
      <c r="A24" s="235">
        <v>15</v>
      </c>
      <c r="B24" s="243" t="s">
        <v>180</v>
      </c>
      <c r="C24" s="163">
        <v>1</v>
      </c>
      <c r="D24" s="164">
        <v>1590</v>
      </c>
      <c r="E24" s="164">
        <v>2</v>
      </c>
      <c r="F24" s="164">
        <v>14536</v>
      </c>
      <c r="G24" s="164">
        <v>558</v>
      </c>
      <c r="H24" s="164">
        <v>11614</v>
      </c>
      <c r="I24" s="164">
        <v>8582</v>
      </c>
      <c r="J24" s="164">
        <v>1143</v>
      </c>
      <c r="K24" s="164">
        <v>9353</v>
      </c>
      <c r="L24" s="164">
        <v>5426</v>
      </c>
      <c r="M24" s="164">
        <v>1598</v>
      </c>
      <c r="N24" s="164">
        <v>3296</v>
      </c>
      <c r="O24" s="165">
        <v>226</v>
      </c>
      <c r="P24" s="163">
        <v>493</v>
      </c>
      <c r="Q24" s="164">
        <v>225</v>
      </c>
      <c r="R24" s="164">
        <v>53</v>
      </c>
      <c r="S24" s="164">
        <v>0</v>
      </c>
      <c r="T24" s="164">
        <v>3241</v>
      </c>
      <c r="U24" s="164">
        <v>466</v>
      </c>
      <c r="V24" s="165">
        <v>763</v>
      </c>
      <c r="W24" s="163">
        <v>2290</v>
      </c>
      <c r="X24" s="164">
        <v>119</v>
      </c>
      <c r="Y24" s="164">
        <v>629</v>
      </c>
      <c r="Z24" s="164">
        <v>193</v>
      </c>
      <c r="AA24" s="164">
        <v>75</v>
      </c>
      <c r="AB24" s="164">
        <v>319</v>
      </c>
      <c r="AC24" s="164">
        <v>150</v>
      </c>
      <c r="AD24" s="426">
        <v>1</v>
      </c>
      <c r="AE24" s="163">
        <v>119</v>
      </c>
      <c r="AF24" s="164">
        <v>37110</v>
      </c>
      <c r="AG24" s="164">
        <v>1</v>
      </c>
      <c r="AH24" s="164">
        <v>4938</v>
      </c>
      <c r="AI24" s="164">
        <v>102</v>
      </c>
      <c r="AJ24" s="164">
        <v>812</v>
      </c>
      <c r="AK24" s="164">
        <v>596</v>
      </c>
      <c r="AL24" s="164">
        <v>3</v>
      </c>
      <c r="AM24" s="164">
        <v>67</v>
      </c>
      <c r="AN24" s="165">
        <v>19</v>
      </c>
    </row>
    <row r="25" spans="1:40" ht="24" customHeight="1" x14ac:dyDescent="0.2">
      <c r="A25" s="237">
        <v>16</v>
      </c>
      <c r="B25" s="244" t="s">
        <v>38</v>
      </c>
      <c r="C25" s="157">
        <v>1</v>
      </c>
      <c r="D25" s="158">
        <v>1112</v>
      </c>
      <c r="E25" s="158">
        <v>5</v>
      </c>
      <c r="F25" s="158">
        <v>9824</v>
      </c>
      <c r="G25" s="158">
        <v>239</v>
      </c>
      <c r="H25" s="158">
        <v>7817</v>
      </c>
      <c r="I25" s="158">
        <v>5491</v>
      </c>
      <c r="J25" s="158">
        <v>811</v>
      </c>
      <c r="K25" s="158">
        <v>6171</v>
      </c>
      <c r="L25" s="158">
        <v>3839</v>
      </c>
      <c r="M25" s="158">
        <v>1014</v>
      </c>
      <c r="N25" s="158">
        <v>2537</v>
      </c>
      <c r="O25" s="159">
        <v>250</v>
      </c>
      <c r="P25" s="157">
        <v>271</v>
      </c>
      <c r="Q25" s="158">
        <v>165</v>
      </c>
      <c r="R25" s="158">
        <v>29</v>
      </c>
      <c r="S25" s="158">
        <v>0</v>
      </c>
      <c r="T25" s="158">
        <v>1732</v>
      </c>
      <c r="U25" s="158">
        <v>264</v>
      </c>
      <c r="V25" s="159">
        <v>536</v>
      </c>
      <c r="W25" s="157">
        <v>1691</v>
      </c>
      <c r="X25" s="158">
        <v>102</v>
      </c>
      <c r="Y25" s="158">
        <v>635</v>
      </c>
      <c r="Z25" s="158">
        <v>101</v>
      </c>
      <c r="AA25" s="158">
        <v>39</v>
      </c>
      <c r="AB25" s="158">
        <v>177</v>
      </c>
      <c r="AC25" s="158">
        <v>85</v>
      </c>
      <c r="AD25" s="422">
        <v>0</v>
      </c>
      <c r="AE25" s="157">
        <v>71</v>
      </c>
      <c r="AF25" s="158">
        <v>24871</v>
      </c>
      <c r="AG25" s="158">
        <v>1</v>
      </c>
      <c r="AH25" s="158">
        <v>202</v>
      </c>
      <c r="AI25" s="158">
        <v>39</v>
      </c>
      <c r="AJ25" s="158">
        <v>442</v>
      </c>
      <c r="AK25" s="158">
        <v>236</v>
      </c>
      <c r="AL25" s="158">
        <v>2</v>
      </c>
      <c r="AM25" s="158">
        <v>41</v>
      </c>
      <c r="AN25" s="159">
        <v>12</v>
      </c>
    </row>
    <row r="26" spans="1:40" ht="24" customHeight="1" x14ac:dyDescent="0.2">
      <c r="A26" s="237">
        <v>17</v>
      </c>
      <c r="B26" s="244" t="s">
        <v>39</v>
      </c>
      <c r="C26" s="157">
        <v>1</v>
      </c>
      <c r="D26" s="158">
        <v>559</v>
      </c>
      <c r="E26" s="158">
        <v>1</v>
      </c>
      <c r="F26" s="158">
        <v>5136</v>
      </c>
      <c r="G26" s="158">
        <v>140</v>
      </c>
      <c r="H26" s="158">
        <v>3989</v>
      </c>
      <c r="I26" s="158">
        <v>2608</v>
      </c>
      <c r="J26" s="158">
        <v>423</v>
      </c>
      <c r="K26" s="158">
        <v>3036</v>
      </c>
      <c r="L26" s="158">
        <v>2068</v>
      </c>
      <c r="M26" s="158">
        <v>543</v>
      </c>
      <c r="N26" s="158">
        <v>1250</v>
      </c>
      <c r="O26" s="159">
        <v>223</v>
      </c>
      <c r="P26" s="157">
        <v>143</v>
      </c>
      <c r="Q26" s="158">
        <v>91</v>
      </c>
      <c r="R26" s="158">
        <v>15</v>
      </c>
      <c r="S26" s="158">
        <v>0</v>
      </c>
      <c r="T26" s="158">
        <v>784</v>
      </c>
      <c r="U26" s="158">
        <v>179</v>
      </c>
      <c r="V26" s="159">
        <v>318</v>
      </c>
      <c r="W26" s="157">
        <v>1002</v>
      </c>
      <c r="X26" s="158">
        <v>96</v>
      </c>
      <c r="Y26" s="158">
        <v>454</v>
      </c>
      <c r="Z26" s="158">
        <v>49</v>
      </c>
      <c r="AA26" s="158">
        <v>22</v>
      </c>
      <c r="AB26" s="158">
        <v>96</v>
      </c>
      <c r="AC26" s="158">
        <v>48</v>
      </c>
      <c r="AD26" s="422">
        <v>0</v>
      </c>
      <c r="AE26" s="157">
        <v>79</v>
      </c>
      <c r="AF26" s="158">
        <v>15095</v>
      </c>
      <c r="AG26" s="158">
        <v>0</v>
      </c>
      <c r="AH26" s="158">
        <v>0</v>
      </c>
      <c r="AI26" s="158">
        <v>75</v>
      </c>
      <c r="AJ26" s="158">
        <v>88</v>
      </c>
      <c r="AK26" s="158">
        <v>90</v>
      </c>
      <c r="AL26" s="158">
        <v>0</v>
      </c>
      <c r="AM26" s="158">
        <v>51</v>
      </c>
      <c r="AN26" s="159">
        <v>16</v>
      </c>
    </row>
    <row r="27" spans="1:40" ht="24" customHeight="1" x14ac:dyDescent="0.2">
      <c r="A27" s="237">
        <v>18</v>
      </c>
      <c r="B27" s="244" t="s">
        <v>40</v>
      </c>
      <c r="C27" s="157">
        <v>0</v>
      </c>
      <c r="D27" s="158">
        <v>568</v>
      </c>
      <c r="E27" s="158">
        <v>1</v>
      </c>
      <c r="F27" s="158">
        <v>5307</v>
      </c>
      <c r="G27" s="158">
        <v>219</v>
      </c>
      <c r="H27" s="158">
        <v>4173</v>
      </c>
      <c r="I27" s="158">
        <v>2962</v>
      </c>
      <c r="J27" s="158">
        <v>411</v>
      </c>
      <c r="K27" s="158">
        <v>3279</v>
      </c>
      <c r="L27" s="158">
        <v>2022</v>
      </c>
      <c r="M27" s="158">
        <v>523</v>
      </c>
      <c r="N27" s="158">
        <v>1401</v>
      </c>
      <c r="O27" s="159">
        <v>163</v>
      </c>
      <c r="P27" s="157">
        <v>185</v>
      </c>
      <c r="Q27" s="158">
        <v>88</v>
      </c>
      <c r="R27" s="158">
        <v>14</v>
      </c>
      <c r="S27" s="158">
        <v>0</v>
      </c>
      <c r="T27" s="158">
        <v>928</v>
      </c>
      <c r="U27" s="158">
        <v>135</v>
      </c>
      <c r="V27" s="159">
        <v>315</v>
      </c>
      <c r="W27" s="157">
        <v>940</v>
      </c>
      <c r="X27" s="158">
        <v>62</v>
      </c>
      <c r="Y27" s="158">
        <v>358</v>
      </c>
      <c r="Z27" s="158">
        <v>67</v>
      </c>
      <c r="AA27" s="158">
        <v>29</v>
      </c>
      <c r="AB27" s="158">
        <v>123</v>
      </c>
      <c r="AC27" s="158">
        <v>62</v>
      </c>
      <c r="AD27" s="422">
        <v>0</v>
      </c>
      <c r="AE27" s="157">
        <v>31</v>
      </c>
      <c r="AF27" s="158">
        <v>24031</v>
      </c>
      <c r="AG27" s="158">
        <v>1</v>
      </c>
      <c r="AH27" s="158">
        <v>106</v>
      </c>
      <c r="AI27" s="158">
        <v>29</v>
      </c>
      <c r="AJ27" s="158">
        <v>279</v>
      </c>
      <c r="AK27" s="158">
        <v>187</v>
      </c>
      <c r="AL27" s="158">
        <v>0</v>
      </c>
      <c r="AM27" s="158">
        <v>24</v>
      </c>
      <c r="AN27" s="159">
        <v>8</v>
      </c>
    </row>
    <row r="28" spans="1:40" ht="24" customHeight="1" x14ac:dyDescent="0.2">
      <c r="A28" s="237">
        <v>19</v>
      </c>
      <c r="B28" s="244" t="s">
        <v>41</v>
      </c>
      <c r="C28" s="157">
        <v>0</v>
      </c>
      <c r="D28" s="158">
        <v>883</v>
      </c>
      <c r="E28" s="158">
        <v>2</v>
      </c>
      <c r="F28" s="158">
        <v>6604</v>
      </c>
      <c r="G28" s="158">
        <v>246</v>
      </c>
      <c r="H28" s="158">
        <v>5319</v>
      </c>
      <c r="I28" s="158">
        <v>3596</v>
      </c>
      <c r="J28" s="158">
        <v>533</v>
      </c>
      <c r="K28" s="158">
        <v>4049</v>
      </c>
      <c r="L28" s="158">
        <v>2704</v>
      </c>
      <c r="M28" s="158">
        <v>683</v>
      </c>
      <c r="N28" s="158">
        <v>1816</v>
      </c>
      <c r="O28" s="159">
        <v>154</v>
      </c>
      <c r="P28" s="157">
        <v>228</v>
      </c>
      <c r="Q28" s="158">
        <v>124</v>
      </c>
      <c r="R28" s="158">
        <v>19</v>
      </c>
      <c r="S28" s="158">
        <v>0</v>
      </c>
      <c r="T28" s="158">
        <v>1244</v>
      </c>
      <c r="U28" s="158">
        <v>200</v>
      </c>
      <c r="V28" s="159">
        <v>332</v>
      </c>
      <c r="W28" s="157">
        <v>1201</v>
      </c>
      <c r="X28" s="158">
        <v>88</v>
      </c>
      <c r="Y28" s="158">
        <v>533</v>
      </c>
      <c r="Z28" s="158">
        <v>78</v>
      </c>
      <c r="AA28" s="158">
        <v>34</v>
      </c>
      <c r="AB28" s="158">
        <v>157</v>
      </c>
      <c r="AC28" s="158">
        <v>78</v>
      </c>
      <c r="AD28" s="422">
        <v>0</v>
      </c>
      <c r="AE28" s="157">
        <v>74</v>
      </c>
      <c r="AF28" s="158">
        <v>40047</v>
      </c>
      <c r="AG28" s="158">
        <v>0</v>
      </c>
      <c r="AH28" s="158">
        <v>0</v>
      </c>
      <c r="AI28" s="158">
        <v>67</v>
      </c>
      <c r="AJ28" s="158">
        <v>444</v>
      </c>
      <c r="AK28" s="158">
        <v>170</v>
      </c>
      <c r="AL28" s="158">
        <v>0</v>
      </c>
      <c r="AM28" s="158">
        <v>41</v>
      </c>
      <c r="AN28" s="159">
        <v>19</v>
      </c>
    </row>
    <row r="29" spans="1:40" ht="24" customHeight="1" x14ac:dyDescent="0.2">
      <c r="A29" s="237">
        <v>20</v>
      </c>
      <c r="B29" s="244" t="s">
        <v>42</v>
      </c>
      <c r="C29" s="157">
        <v>3</v>
      </c>
      <c r="D29" s="158">
        <v>1955</v>
      </c>
      <c r="E29" s="158">
        <v>4</v>
      </c>
      <c r="F29" s="158">
        <v>17379</v>
      </c>
      <c r="G29" s="158">
        <v>660</v>
      </c>
      <c r="H29" s="158">
        <v>13467</v>
      </c>
      <c r="I29" s="158">
        <v>9626</v>
      </c>
      <c r="J29" s="158">
        <v>1357</v>
      </c>
      <c r="K29" s="158">
        <v>10738</v>
      </c>
      <c r="L29" s="158">
        <v>6393</v>
      </c>
      <c r="M29" s="158">
        <v>1768</v>
      </c>
      <c r="N29" s="158">
        <v>3755</v>
      </c>
      <c r="O29" s="159">
        <v>181</v>
      </c>
      <c r="P29" s="157">
        <v>547</v>
      </c>
      <c r="Q29" s="158">
        <v>328</v>
      </c>
      <c r="R29" s="158">
        <v>41</v>
      </c>
      <c r="S29" s="158">
        <v>1</v>
      </c>
      <c r="T29" s="158">
        <v>3617</v>
      </c>
      <c r="U29" s="158">
        <v>820</v>
      </c>
      <c r="V29" s="159">
        <v>936</v>
      </c>
      <c r="W29" s="157">
        <v>2685</v>
      </c>
      <c r="X29" s="158">
        <v>178</v>
      </c>
      <c r="Y29" s="158">
        <v>832</v>
      </c>
      <c r="Z29" s="158">
        <v>219</v>
      </c>
      <c r="AA29" s="158">
        <v>87</v>
      </c>
      <c r="AB29" s="158">
        <v>350</v>
      </c>
      <c r="AC29" s="158">
        <v>173</v>
      </c>
      <c r="AD29" s="422">
        <v>0</v>
      </c>
      <c r="AE29" s="157">
        <v>189</v>
      </c>
      <c r="AF29" s="158">
        <v>100238</v>
      </c>
      <c r="AG29" s="158">
        <v>0</v>
      </c>
      <c r="AH29" s="158">
        <v>0</v>
      </c>
      <c r="AI29" s="158">
        <v>158</v>
      </c>
      <c r="AJ29" s="158">
        <v>974</v>
      </c>
      <c r="AK29" s="158">
        <v>727</v>
      </c>
      <c r="AL29" s="158">
        <v>2</v>
      </c>
      <c r="AM29" s="158">
        <v>149</v>
      </c>
      <c r="AN29" s="159">
        <v>34</v>
      </c>
    </row>
    <row r="30" spans="1:40" ht="24" customHeight="1" x14ac:dyDescent="0.2">
      <c r="A30" s="237">
        <v>21</v>
      </c>
      <c r="B30" s="244" t="s">
        <v>43</v>
      </c>
      <c r="C30" s="157">
        <v>3</v>
      </c>
      <c r="D30" s="158">
        <v>1475</v>
      </c>
      <c r="E30" s="158">
        <v>2</v>
      </c>
      <c r="F30" s="158">
        <v>11673</v>
      </c>
      <c r="G30" s="158">
        <v>454</v>
      </c>
      <c r="H30" s="158">
        <v>8837</v>
      </c>
      <c r="I30" s="158">
        <v>6257</v>
      </c>
      <c r="J30" s="158">
        <v>828</v>
      </c>
      <c r="K30" s="158">
        <v>6902</v>
      </c>
      <c r="L30" s="158">
        <v>4243</v>
      </c>
      <c r="M30" s="158">
        <v>1123</v>
      </c>
      <c r="N30" s="158">
        <v>2715</v>
      </c>
      <c r="O30" s="159">
        <v>98</v>
      </c>
      <c r="P30" s="157">
        <v>381</v>
      </c>
      <c r="Q30" s="158">
        <v>178</v>
      </c>
      <c r="R30" s="158">
        <v>23</v>
      </c>
      <c r="S30" s="158">
        <v>1</v>
      </c>
      <c r="T30" s="158">
        <v>3015</v>
      </c>
      <c r="U30" s="158">
        <v>706</v>
      </c>
      <c r="V30" s="159">
        <v>588</v>
      </c>
      <c r="W30" s="157">
        <v>1542</v>
      </c>
      <c r="X30" s="158">
        <v>122</v>
      </c>
      <c r="Y30" s="158">
        <v>390</v>
      </c>
      <c r="Z30" s="158">
        <v>166</v>
      </c>
      <c r="AA30" s="158">
        <v>71</v>
      </c>
      <c r="AB30" s="158">
        <v>221</v>
      </c>
      <c r="AC30" s="158">
        <v>113</v>
      </c>
      <c r="AD30" s="422">
        <v>0</v>
      </c>
      <c r="AE30" s="157">
        <v>174</v>
      </c>
      <c r="AF30" s="158">
        <v>57853</v>
      </c>
      <c r="AG30" s="158">
        <v>1</v>
      </c>
      <c r="AH30" s="158">
        <v>223</v>
      </c>
      <c r="AI30" s="158">
        <v>139</v>
      </c>
      <c r="AJ30" s="158">
        <v>643</v>
      </c>
      <c r="AK30" s="158">
        <v>573</v>
      </c>
      <c r="AL30" s="158">
        <v>3</v>
      </c>
      <c r="AM30" s="158">
        <v>155</v>
      </c>
      <c r="AN30" s="159">
        <v>42</v>
      </c>
    </row>
    <row r="31" spans="1:40" ht="24" customHeight="1" x14ac:dyDescent="0.2">
      <c r="A31" s="237">
        <v>22</v>
      </c>
      <c r="B31" s="244" t="s">
        <v>44</v>
      </c>
      <c r="C31" s="157">
        <v>0</v>
      </c>
      <c r="D31" s="158">
        <v>564</v>
      </c>
      <c r="E31" s="158">
        <v>1</v>
      </c>
      <c r="F31" s="158">
        <v>4743</v>
      </c>
      <c r="G31" s="158">
        <v>159</v>
      </c>
      <c r="H31" s="158">
        <v>3875</v>
      </c>
      <c r="I31" s="158">
        <v>2558</v>
      </c>
      <c r="J31" s="158">
        <v>442</v>
      </c>
      <c r="K31" s="158">
        <v>2968</v>
      </c>
      <c r="L31" s="158">
        <v>1951</v>
      </c>
      <c r="M31" s="158">
        <v>480</v>
      </c>
      <c r="N31" s="158">
        <v>1098</v>
      </c>
      <c r="O31" s="159">
        <v>113</v>
      </c>
      <c r="P31" s="157">
        <v>226</v>
      </c>
      <c r="Q31" s="158">
        <v>84</v>
      </c>
      <c r="R31" s="158">
        <v>13</v>
      </c>
      <c r="S31" s="158">
        <v>0</v>
      </c>
      <c r="T31" s="158">
        <v>714</v>
      </c>
      <c r="U31" s="158">
        <v>156</v>
      </c>
      <c r="V31" s="159">
        <v>276</v>
      </c>
      <c r="W31" s="157">
        <v>901</v>
      </c>
      <c r="X31" s="158">
        <v>104</v>
      </c>
      <c r="Y31" s="158">
        <v>417</v>
      </c>
      <c r="Z31" s="158">
        <v>75</v>
      </c>
      <c r="AA31" s="158">
        <v>18</v>
      </c>
      <c r="AB31" s="158">
        <v>165</v>
      </c>
      <c r="AC31" s="158">
        <v>75</v>
      </c>
      <c r="AD31" s="422">
        <v>0</v>
      </c>
      <c r="AE31" s="157">
        <v>14</v>
      </c>
      <c r="AF31" s="158">
        <v>2811</v>
      </c>
      <c r="AG31" s="158">
        <v>0</v>
      </c>
      <c r="AH31" s="158">
        <v>0</v>
      </c>
      <c r="AI31" s="158">
        <v>7</v>
      </c>
      <c r="AJ31" s="158">
        <v>115</v>
      </c>
      <c r="AK31" s="158">
        <v>69</v>
      </c>
      <c r="AL31" s="158">
        <v>0</v>
      </c>
      <c r="AM31" s="158">
        <v>26</v>
      </c>
      <c r="AN31" s="159">
        <v>13</v>
      </c>
    </row>
    <row r="32" spans="1:40" ht="24" customHeight="1" x14ac:dyDescent="0.2">
      <c r="A32" s="237">
        <v>23</v>
      </c>
      <c r="B32" s="244" t="s">
        <v>45</v>
      </c>
      <c r="C32" s="157">
        <v>2</v>
      </c>
      <c r="D32" s="158">
        <v>1313</v>
      </c>
      <c r="E32" s="158">
        <v>5</v>
      </c>
      <c r="F32" s="158">
        <v>14275</v>
      </c>
      <c r="G32" s="158">
        <v>802</v>
      </c>
      <c r="H32" s="158">
        <v>11165</v>
      </c>
      <c r="I32" s="158">
        <v>7943</v>
      </c>
      <c r="J32" s="158">
        <v>1070</v>
      </c>
      <c r="K32" s="158">
        <v>8548</v>
      </c>
      <c r="L32" s="158">
        <v>5780</v>
      </c>
      <c r="M32" s="158">
        <v>1403</v>
      </c>
      <c r="N32" s="158">
        <v>3322</v>
      </c>
      <c r="O32" s="159">
        <v>261</v>
      </c>
      <c r="P32" s="157">
        <v>485</v>
      </c>
      <c r="Q32" s="158">
        <v>239</v>
      </c>
      <c r="R32" s="158">
        <v>25</v>
      </c>
      <c r="S32" s="158">
        <v>3</v>
      </c>
      <c r="T32" s="158">
        <v>2574</v>
      </c>
      <c r="U32" s="158">
        <v>373</v>
      </c>
      <c r="V32" s="159">
        <v>633</v>
      </c>
      <c r="W32" s="157">
        <v>2025</v>
      </c>
      <c r="X32" s="158">
        <v>169</v>
      </c>
      <c r="Y32" s="158">
        <v>601</v>
      </c>
      <c r="Z32" s="158">
        <v>170</v>
      </c>
      <c r="AA32" s="158">
        <v>68</v>
      </c>
      <c r="AB32" s="158">
        <v>336</v>
      </c>
      <c r="AC32" s="158">
        <v>168</v>
      </c>
      <c r="AD32" s="422">
        <v>0</v>
      </c>
      <c r="AE32" s="157">
        <v>168</v>
      </c>
      <c r="AF32" s="158">
        <v>72978</v>
      </c>
      <c r="AG32" s="158">
        <v>1</v>
      </c>
      <c r="AH32" s="158">
        <v>0</v>
      </c>
      <c r="AI32" s="158">
        <v>156</v>
      </c>
      <c r="AJ32" s="158">
        <v>632</v>
      </c>
      <c r="AK32" s="158">
        <v>822</v>
      </c>
      <c r="AL32" s="158">
        <v>3</v>
      </c>
      <c r="AM32" s="158">
        <v>99</v>
      </c>
      <c r="AN32" s="159">
        <v>37</v>
      </c>
    </row>
    <row r="33" spans="1:41" ht="24" customHeight="1" x14ac:dyDescent="0.2">
      <c r="A33" s="237">
        <v>24</v>
      </c>
      <c r="B33" s="244" t="s">
        <v>46</v>
      </c>
      <c r="C33" s="157">
        <v>3</v>
      </c>
      <c r="D33" s="158">
        <v>1214</v>
      </c>
      <c r="E33" s="158">
        <v>6</v>
      </c>
      <c r="F33" s="158">
        <v>10002</v>
      </c>
      <c r="G33" s="158">
        <v>325</v>
      </c>
      <c r="H33" s="158">
        <v>7567</v>
      </c>
      <c r="I33" s="158">
        <v>5081</v>
      </c>
      <c r="J33" s="158">
        <v>738</v>
      </c>
      <c r="K33" s="158">
        <v>5947</v>
      </c>
      <c r="L33" s="158">
        <v>3589</v>
      </c>
      <c r="M33" s="158">
        <v>805</v>
      </c>
      <c r="N33" s="158">
        <v>2233</v>
      </c>
      <c r="O33" s="159">
        <v>131</v>
      </c>
      <c r="P33" s="157">
        <v>366</v>
      </c>
      <c r="Q33" s="158">
        <v>163</v>
      </c>
      <c r="R33" s="158">
        <v>28</v>
      </c>
      <c r="S33" s="158">
        <v>0</v>
      </c>
      <c r="T33" s="158">
        <v>1778</v>
      </c>
      <c r="U33" s="158">
        <v>460</v>
      </c>
      <c r="V33" s="159">
        <v>632</v>
      </c>
      <c r="W33" s="157">
        <v>1661</v>
      </c>
      <c r="X33" s="158">
        <v>138</v>
      </c>
      <c r="Y33" s="158">
        <v>744</v>
      </c>
      <c r="Z33" s="158">
        <v>138</v>
      </c>
      <c r="AA33" s="158">
        <v>56</v>
      </c>
      <c r="AB33" s="158">
        <v>245</v>
      </c>
      <c r="AC33" s="158">
        <v>134</v>
      </c>
      <c r="AD33" s="422">
        <v>0</v>
      </c>
      <c r="AE33" s="157">
        <v>217</v>
      </c>
      <c r="AF33" s="158">
        <v>136446</v>
      </c>
      <c r="AG33" s="158">
        <v>7</v>
      </c>
      <c r="AH33" s="158">
        <v>1818</v>
      </c>
      <c r="AI33" s="158">
        <v>207</v>
      </c>
      <c r="AJ33" s="158">
        <v>278</v>
      </c>
      <c r="AK33" s="158">
        <v>253</v>
      </c>
      <c r="AL33" s="158">
        <v>1</v>
      </c>
      <c r="AM33" s="158">
        <v>91</v>
      </c>
      <c r="AN33" s="159">
        <v>21</v>
      </c>
    </row>
    <row r="34" spans="1:41" ht="24" customHeight="1" x14ac:dyDescent="0.2">
      <c r="A34" s="239">
        <v>25</v>
      </c>
      <c r="B34" s="245" t="s">
        <v>202</v>
      </c>
      <c r="C34" s="160">
        <v>2</v>
      </c>
      <c r="D34" s="161">
        <v>664</v>
      </c>
      <c r="E34" s="161">
        <v>0</v>
      </c>
      <c r="F34" s="161">
        <v>6642</v>
      </c>
      <c r="G34" s="161">
        <v>182</v>
      </c>
      <c r="H34" s="161">
        <v>5394</v>
      </c>
      <c r="I34" s="161">
        <v>3466</v>
      </c>
      <c r="J34" s="161">
        <v>650</v>
      </c>
      <c r="K34" s="161">
        <v>4142</v>
      </c>
      <c r="L34" s="161">
        <v>2845</v>
      </c>
      <c r="M34" s="161">
        <v>728</v>
      </c>
      <c r="N34" s="161">
        <v>1716</v>
      </c>
      <c r="O34" s="162">
        <v>210</v>
      </c>
      <c r="P34" s="160">
        <v>286</v>
      </c>
      <c r="Q34" s="161">
        <v>108</v>
      </c>
      <c r="R34" s="161">
        <v>22</v>
      </c>
      <c r="S34" s="161">
        <v>1</v>
      </c>
      <c r="T34" s="161">
        <v>946</v>
      </c>
      <c r="U34" s="161">
        <v>187</v>
      </c>
      <c r="V34" s="162">
        <v>399</v>
      </c>
      <c r="W34" s="160">
        <v>1358</v>
      </c>
      <c r="X34" s="161">
        <v>133</v>
      </c>
      <c r="Y34" s="161">
        <v>708</v>
      </c>
      <c r="Z34" s="161">
        <v>91</v>
      </c>
      <c r="AA34" s="161">
        <v>33</v>
      </c>
      <c r="AB34" s="161">
        <v>213</v>
      </c>
      <c r="AC34" s="161">
        <v>115</v>
      </c>
      <c r="AD34" s="425">
        <v>0</v>
      </c>
      <c r="AE34" s="160">
        <v>75</v>
      </c>
      <c r="AF34" s="161">
        <v>23679</v>
      </c>
      <c r="AG34" s="161">
        <v>2</v>
      </c>
      <c r="AH34" s="161">
        <v>4</v>
      </c>
      <c r="AI34" s="161">
        <v>38</v>
      </c>
      <c r="AJ34" s="161">
        <v>192</v>
      </c>
      <c r="AK34" s="161">
        <v>104</v>
      </c>
      <c r="AL34" s="161">
        <v>0</v>
      </c>
      <c r="AM34" s="161">
        <v>38</v>
      </c>
      <c r="AN34" s="162">
        <v>12</v>
      </c>
    </row>
    <row r="35" spans="1:41" ht="24" customHeight="1" x14ac:dyDescent="0.2">
      <c r="A35" s="246"/>
      <c r="B35" s="247" t="s">
        <v>289</v>
      </c>
      <c r="C35" s="106">
        <f>SUM(C24:C34)</f>
        <v>16</v>
      </c>
      <c r="D35" s="32">
        <f t="shared" ref="D35:AN35" si="1">SUM(D24:D34)</f>
        <v>11897</v>
      </c>
      <c r="E35" s="32">
        <f t="shared" ref="E35" si="2">SUM(E24:E34)</f>
        <v>29</v>
      </c>
      <c r="F35" s="32">
        <f t="shared" si="1"/>
        <v>106121</v>
      </c>
      <c r="G35" s="32">
        <f t="shared" si="1"/>
        <v>3984</v>
      </c>
      <c r="H35" s="32">
        <f t="shared" si="1"/>
        <v>83217</v>
      </c>
      <c r="I35" s="32">
        <f t="shared" si="1"/>
        <v>58170</v>
      </c>
      <c r="J35" s="32">
        <f t="shared" si="1"/>
        <v>8406</v>
      </c>
      <c r="K35" s="32">
        <f t="shared" si="1"/>
        <v>65133</v>
      </c>
      <c r="L35" s="32">
        <f t="shared" si="1"/>
        <v>40860</v>
      </c>
      <c r="M35" s="32">
        <f t="shared" si="1"/>
        <v>10668</v>
      </c>
      <c r="N35" s="32">
        <f t="shared" si="1"/>
        <v>25139</v>
      </c>
      <c r="O35" s="89">
        <f t="shared" si="1"/>
        <v>2010</v>
      </c>
      <c r="P35" s="106">
        <f t="shared" si="1"/>
        <v>3611</v>
      </c>
      <c r="Q35" s="32">
        <f t="shared" si="1"/>
        <v>1793</v>
      </c>
      <c r="R35" s="32">
        <f t="shared" si="1"/>
        <v>282</v>
      </c>
      <c r="S35" s="32">
        <f t="shared" si="1"/>
        <v>6</v>
      </c>
      <c r="T35" s="32">
        <f t="shared" si="1"/>
        <v>20573</v>
      </c>
      <c r="U35" s="32">
        <f t="shared" si="1"/>
        <v>3946</v>
      </c>
      <c r="V35" s="89">
        <f t="shared" si="1"/>
        <v>5728</v>
      </c>
      <c r="W35" s="106">
        <f t="shared" si="1"/>
        <v>17296</v>
      </c>
      <c r="X35" s="32">
        <f t="shared" si="1"/>
        <v>1311</v>
      </c>
      <c r="Y35" s="32">
        <f t="shared" si="1"/>
        <v>6301</v>
      </c>
      <c r="Z35" s="32">
        <f t="shared" si="1"/>
        <v>1347</v>
      </c>
      <c r="AA35" s="32">
        <f t="shared" si="1"/>
        <v>532</v>
      </c>
      <c r="AB35" s="32">
        <f t="shared" si="1"/>
        <v>2402</v>
      </c>
      <c r="AC35" s="32">
        <f t="shared" si="1"/>
        <v>1201</v>
      </c>
      <c r="AD35" s="115">
        <f t="shared" si="1"/>
        <v>1</v>
      </c>
      <c r="AE35" s="106">
        <f t="shared" si="1"/>
        <v>1211</v>
      </c>
      <c r="AF35" s="32">
        <f t="shared" si="1"/>
        <v>535159</v>
      </c>
      <c r="AG35" s="32">
        <f t="shared" si="1"/>
        <v>14</v>
      </c>
      <c r="AH35" s="32">
        <f t="shared" si="1"/>
        <v>7291</v>
      </c>
      <c r="AI35" s="32">
        <f t="shared" si="1"/>
        <v>1017</v>
      </c>
      <c r="AJ35" s="32">
        <f t="shared" si="1"/>
        <v>4899</v>
      </c>
      <c r="AK35" s="32">
        <f t="shared" si="1"/>
        <v>3827</v>
      </c>
      <c r="AL35" s="32">
        <f t="shared" si="1"/>
        <v>14</v>
      </c>
      <c r="AM35" s="32">
        <f t="shared" si="1"/>
        <v>782</v>
      </c>
      <c r="AN35" s="89">
        <f t="shared" si="1"/>
        <v>233</v>
      </c>
    </row>
    <row r="36" spans="1:41" ht="24" customHeight="1" thickBot="1" x14ac:dyDescent="0.2">
      <c r="A36" s="248"/>
      <c r="B36" s="249" t="s">
        <v>47</v>
      </c>
      <c r="C36" s="145">
        <f t="shared" ref="C36:AN36" si="3">SUM(C23,C35)</f>
        <v>527</v>
      </c>
      <c r="D36" s="130">
        <f t="shared" si="3"/>
        <v>87669</v>
      </c>
      <c r="E36" s="130">
        <f t="shared" ref="E36" si="4">SUM(E23,E35)</f>
        <v>295</v>
      </c>
      <c r="F36" s="130">
        <f t="shared" si="3"/>
        <v>883976</v>
      </c>
      <c r="G36" s="130">
        <f t="shared" si="3"/>
        <v>38969</v>
      </c>
      <c r="H36" s="130">
        <f t="shared" si="3"/>
        <v>681460</v>
      </c>
      <c r="I36" s="130">
        <f t="shared" si="3"/>
        <v>483355</v>
      </c>
      <c r="J36" s="130">
        <f t="shared" si="3"/>
        <v>67219</v>
      </c>
      <c r="K36" s="130">
        <f t="shared" si="3"/>
        <v>536630</v>
      </c>
      <c r="L36" s="130">
        <f t="shared" si="3"/>
        <v>327627</v>
      </c>
      <c r="M36" s="130">
        <f t="shared" si="3"/>
        <v>86734</v>
      </c>
      <c r="N36" s="130">
        <f t="shared" si="3"/>
        <v>190542</v>
      </c>
      <c r="O36" s="168">
        <f t="shared" si="3"/>
        <v>10304</v>
      </c>
      <c r="P36" s="145">
        <f t="shared" si="3"/>
        <v>26898</v>
      </c>
      <c r="Q36" s="130">
        <f t="shared" si="3"/>
        <v>16908</v>
      </c>
      <c r="R36" s="130">
        <f t="shared" si="3"/>
        <v>2159</v>
      </c>
      <c r="S36" s="130">
        <f t="shared" si="3"/>
        <v>63</v>
      </c>
      <c r="T36" s="130">
        <f t="shared" si="3"/>
        <v>173017</v>
      </c>
      <c r="U36" s="130">
        <f t="shared" si="3"/>
        <v>31997</v>
      </c>
      <c r="V36" s="168">
        <f t="shared" si="3"/>
        <v>45009</v>
      </c>
      <c r="W36" s="145">
        <f t="shared" si="3"/>
        <v>129726</v>
      </c>
      <c r="X36" s="130">
        <f t="shared" si="3"/>
        <v>9909</v>
      </c>
      <c r="Y36" s="130">
        <f t="shared" si="3"/>
        <v>36582</v>
      </c>
      <c r="Z36" s="130">
        <f t="shared" si="3"/>
        <v>11112</v>
      </c>
      <c r="AA36" s="130">
        <f t="shared" si="3"/>
        <v>4614</v>
      </c>
      <c r="AB36" s="130">
        <f t="shared" si="3"/>
        <v>16893</v>
      </c>
      <c r="AC36" s="130">
        <f t="shared" si="3"/>
        <v>8302</v>
      </c>
      <c r="AD36" s="427">
        <f t="shared" si="3"/>
        <v>13</v>
      </c>
      <c r="AE36" s="145">
        <f t="shared" si="3"/>
        <v>10822</v>
      </c>
      <c r="AF36" s="130">
        <f t="shared" si="3"/>
        <v>6844306</v>
      </c>
      <c r="AG36" s="130">
        <f t="shared" si="3"/>
        <v>130</v>
      </c>
      <c r="AH36" s="130">
        <f t="shared" si="3"/>
        <v>157584</v>
      </c>
      <c r="AI36" s="130">
        <f t="shared" si="3"/>
        <v>8758</v>
      </c>
      <c r="AJ36" s="130">
        <f t="shared" si="3"/>
        <v>45308</v>
      </c>
      <c r="AK36" s="130">
        <f t="shared" si="3"/>
        <v>39914</v>
      </c>
      <c r="AL36" s="130">
        <f t="shared" si="3"/>
        <v>154</v>
      </c>
      <c r="AM36" s="130">
        <f t="shared" si="3"/>
        <v>7347</v>
      </c>
      <c r="AN36" s="168">
        <f t="shared" si="3"/>
        <v>2227</v>
      </c>
    </row>
    <row r="37" spans="1:41" x14ac:dyDescent="0.15"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</row>
    <row r="38" spans="1:41" x14ac:dyDescent="0.15">
      <c r="B38" s="250" t="s">
        <v>444</v>
      </c>
      <c r="C38" s="216">
        <f t="shared" ref="C38:AN38" si="5">SUM(C9:C22,C24:C34)</f>
        <v>527</v>
      </c>
      <c r="D38" s="216">
        <f t="shared" si="5"/>
        <v>87669</v>
      </c>
      <c r="E38" s="216">
        <f t="shared" ref="E38" si="6">SUM(E9:E22,E24:E34)</f>
        <v>295</v>
      </c>
      <c r="F38" s="216">
        <f t="shared" si="5"/>
        <v>883976</v>
      </c>
      <c r="G38" s="216">
        <f t="shared" si="5"/>
        <v>38969</v>
      </c>
      <c r="H38" s="216">
        <f t="shared" si="5"/>
        <v>681460</v>
      </c>
      <c r="I38" s="216">
        <f t="shared" si="5"/>
        <v>483355</v>
      </c>
      <c r="J38" s="216">
        <f t="shared" si="5"/>
        <v>67219</v>
      </c>
      <c r="K38" s="216">
        <f t="shared" si="5"/>
        <v>536630</v>
      </c>
      <c r="L38" s="216">
        <f t="shared" si="5"/>
        <v>327627</v>
      </c>
      <c r="M38" s="216">
        <f t="shared" si="5"/>
        <v>86734</v>
      </c>
      <c r="N38" s="216">
        <f t="shared" si="5"/>
        <v>190542</v>
      </c>
      <c r="O38" s="216">
        <f t="shared" si="5"/>
        <v>10304</v>
      </c>
      <c r="P38" s="216">
        <f t="shared" si="5"/>
        <v>26898</v>
      </c>
      <c r="Q38" s="216">
        <f t="shared" si="5"/>
        <v>16908</v>
      </c>
      <c r="R38" s="216">
        <f t="shared" si="5"/>
        <v>2159</v>
      </c>
      <c r="S38" s="216">
        <f t="shared" si="5"/>
        <v>63</v>
      </c>
      <c r="T38" s="216">
        <f t="shared" si="5"/>
        <v>173017</v>
      </c>
      <c r="U38" s="216">
        <f t="shared" si="5"/>
        <v>31997</v>
      </c>
      <c r="V38" s="216">
        <f t="shared" si="5"/>
        <v>45009</v>
      </c>
      <c r="W38" s="216">
        <f t="shared" si="5"/>
        <v>129726</v>
      </c>
      <c r="X38" s="216">
        <f t="shared" si="5"/>
        <v>9909</v>
      </c>
      <c r="Y38" s="216">
        <f t="shared" si="5"/>
        <v>36582</v>
      </c>
      <c r="Z38" s="216">
        <f t="shared" si="5"/>
        <v>11112</v>
      </c>
      <c r="AA38" s="216">
        <f t="shared" si="5"/>
        <v>4614</v>
      </c>
      <c r="AB38" s="216">
        <f t="shared" si="5"/>
        <v>16893</v>
      </c>
      <c r="AC38" s="216">
        <f t="shared" si="5"/>
        <v>8302</v>
      </c>
      <c r="AD38" s="216">
        <f t="shared" si="5"/>
        <v>13</v>
      </c>
      <c r="AE38" s="216">
        <f t="shared" si="5"/>
        <v>10822</v>
      </c>
      <c r="AF38" s="216">
        <f t="shared" si="5"/>
        <v>6844306</v>
      </c>
      <c r="AG38" s="216">
        <f t="shared" si="5"/>
        <v>130</v>
      </c>
      <c r="AH38" s="216">
        <f t="shared" si="5"/>
        <v>157584</v>
      </c>
      <c r="AI38" s="216">
        <f t="shared" si="5"/>
        <v>8758</v>
      </c>
      <c r="AJ38" s="216">
        <f t="shared" si="5"/>
        <v>45308</v>
      </c>
      <c r="AK38" s="216">
        <f t="shared" si="5"/>
        <v>39914</v>
      </c>
      <c r="AL38" s="216">
        <f t="shared" si="5"/>
        <v>154</v>
      </c>
      <c r="AM38" s="216">
        <f t="shared" si="5"/>
        <v>7347</v>
      </c>
      <c r="AN38" s="216">
        <f t="shared" si="5"/>
        <v>2227</v>
      </c>
    </row>
    <row r="39" spans="1:41" x14ac:dyDescent="0.15">
      <c r="C39" s="216">
        <f>C36-C38</f>
        <v>0</v>
      </c>
      <c r="D39" s="216">
        <f t="shared" ref="D39:AN39" si="7">D36-D38</f>
        <v>0</v>
      </c>
      <c r="E39" s="216">
        <f t="shared" ref="E39" si="8">E36-E38</f>
        <v>0</v>
      </c>
      <c r="F39" s="216">
        <f t="shared" si="7"/>
        <v>0</v>
      </c>
      <c r="G39" s="216">
        <f t="shared" si="7"/>
        <v>0</v>
      </c>
      <c r="H39" s="216">
        <f t="shared" si="7"/>
        <v>0</v>
      </c>
      <c r="I39" s="216">
        <f t="shared" si="7"/>
        <v>0</v>
      </c>
      <c r="J39" s="216">
        <f t="shared" si="7"/>
        <v>0</v>
      </c>
      <c r="K39" s="216">
        <f t="shared" si="7"/>
        <v>0</v>
      </c>
      <c r="L39" s="216">
        <f t="shared" si="7"/>
        <v>0</v>
      </c>
      <c r="M39" s="216">
        <f t="shared" si="7"/>
        <v>0</v>
      </c>
      <c r="N39" s="216">
        <f t="shared" si="7"/>
        <v>0</v>
      </c>
      <c r="O39" s="216">
        <f t="shared" si="7"/>
        <v>0</v>
      </c>
      <c r="P39" s="216">
        <f t="shared" si="7"/>
        <v>0</v>
      </c>
      <c r="Q39" s="216">
        <f t="shared" si="7"/>
        <v>0</v>
      </c>
      <c r="R39" s="216">
        <f t="shared" si="7"/>
        <v>0</v>
      </c>
      <c r="S39" s="216">
        <f t="shared" si="7"/>
        <v>0</v>
      </c>
      <c r="T39" s="216">
        <f t="shared" si="7"/>
        <v>0</v>
      </c>
      <c r="U39" s="216">
        <f t="shared" si="7"/>
        <v>0</v>
      </c>
      <c r="V39" s="216">
        <f t="shared" si="7"/>
        <v>0</v>
      </c>
      <c r="W39" s="216">
        <f t="shared" si="7"/>
        <v>0</v>
      </c>
      <c r="X39" s="216">
        <f t="shared" si="7"/>
        <v>0</v>
      </c>
      <c r="Y39" s="216">
        <f t="shared" si="7"/>
        <v>0</v>
      </c>
      <c r="Z39" s="216">
        <f t="shared" si="7"/>
        <v>0</v>
      </c>
      <c r="AA39" s="216">
        <f t="shared" si="7"/>
        <v>0</v>
      </c>
      <c r="AB39" s="216">
        <f t="shared" si="7"/>
        <v>0</v>
      </c>
      <c r="AC39" s="216">
        <f t="shared" si="7"/>
        <v>0</v>
      </c>
      <c r="AD39" s="216">
        <f t="shared" si="7"/>
        <v>0</v>
      </c>
      <c r="AE39" s="216">
        <f t="shared" si="7"/>
        <v>0</v>
      </c>
      <c r="AF39" s="216">
        <f t="shared" si="7"/>
        <v>0</v>
      </c>
      <c r="AG39" s="216">
        <f t="shared" si="7"/>
        <v>0</v>
      </c>
      <c r="AH39" s="216">
        <f t="shared" si="7"/>
        <v>0</v>
      </c>
      <c r="AI39" s="216">
        <f t="shared" si="7"/>
        <v>0</v>
      </c>
      <c r="AJ39" s="216">
        <f t="shared" si="7"/>
        <v>0</v>
      </c>
      <c r="AK39" s="216">
        <f t="shared" si="7"/>
        <v>0</v>
      </c>
      <c r="AL39" s="216">
        <f t="shared" si="7"/>
        <v>0</v>
      </c>
      <c r="AM39" s="216">
        <f t="shared" si="7"/>
        <v>0</v>
      </c>
      <c r="AN39" s="216">
        <f t="shared" si="7"/>
        <v>0</v>
      </c>
      <c r="AO39" s="216"/>
    </row>
    <row r="40" spans="1:41" x14ac:dyDescent="0.15">
      <c r="B40" s="125" t="s">
        <v>680</v>
      </c>
      <c r="C40" s="125">
        <v>78</v>
      </c>
      <c r="D40" s="125">
        <v>89618</v>
      </c>
      <c r="E40" s="125">
        <v>288</v>
      </c>
      <c r="F40" s="125">
        <v>879462</v>
      </c>
      <c r="G40" s="125">
        <v>34470</v>
      </c>
      <c r="H40" s="125">
        <v>679844</v>
      </c>
      <c r="I40" s="125">
        <v>459180</v>
      </c>
      <c r="J40" s="125">
        <v>63012</v>
      </c>
      <c r="K40" s="125">
        <v>512931</v>
      </c>
      <c r="L40" s="125">
        <v>356573</v>
      </c>
      <c r="M40" s="125">
        <v>90655</v>
      </c>
      <c r="N40" s="125">
        <v>184213</v>
      </c>
      <c r="O40" s="125">
        <v>12127</v>
      </c>
      <c r="P40" s="125">
        <v>26712</v>
      </c>
      <c r="Q40" s="125">
        <v>16643</v>
      </c>
      <c r="R40" s="125">
        <v>2158</v>
      </c>
      <c r="S40" s="125">
        <v>53</v>
      </c>
      <c r="T40" s="125">
        <v>178589</v>
      </c>
      <c r="U40" s="125">
        <v>29995</v>
      </c>
      <c r="V40" s="125">
        <v>43549</v>
      </c>
      <c r="W40" s="125">
        <v>131307</v>
      </c>
      <c r="X40" s="125">
        <v>10408</v>
      </c>
      <c r="Y40" s="125">
        <v>38690</v>
      </c>
      <c r="Z40" s="125">
        <v>10873</v>
      </c>
      <c r="AA40" s="125">
        <v>4487</v>
      </c>
      <c r="AB40" s="125">
        <v>16966</v>
      </c>
      <c r="AC40" s="125">
        <v>8342</v>
      </c>
      <c r="AD40" s="125">
        <v>5</v>
      </c>
      <c r="AE40" s="125">
        <v>9691</v>
      </c>
      <c r="AF40" s="125">
        <v>6508849</v>
      </c>
      <c r="AG40" s="125">
        <v>133</v>
      </c>
      <c r="AH40" s="125">
        <v>139191</v>
      </c>
      <c r="AI40" s="125">
        <v>8671</v>
      </c>
      <c r="AJ40" s="125">
        <v>44048</v>
      </c>
      <c r="AK40" s="125">
        <v>37648</v>
      </c>
      <c r="AL40" s="125">
        <v>111</v>
      </c>
      <c r="AM40" s="125">
        <v>7273</v>
      </c>
      <c r="AN40" s="125">
        <v>2283</v>
      </c>
    </row>
    <row r="41" spans="1:41" s="251" customFormat="1" x14ac:dyDescent="0.15">
      <c r="B41" s="251" t="s">
        <v>681</v>
      </c>
      <c r="C41" s="251">
        <f t="shared" ref="C41:J41" si="9">ROUND(C36/C40*100,1)</f>
        <v>675.6</v>
      </c>
      <c r="D41" s="251">
        <f t="shared" si="9"/>
        <v>97.8</v>
      </c>
      <c r="E41" s="251">
        <f t="shared" si="9"/>
        <v>102.4</v>
      </c>
      <c r="F41" s="251">
        <f t="shared" si="9"/>
        <v>100.5</v>
      </c>
      <c r="G41" s="251">
        <f t="shared" si="9"/>
        <v>113.1</v>
      </c>
      <c r="H41" s="251">
        <f t="shared" si="9"/>
        <v>100.2</v>
      </c>
      <c r="I41" s="251">
        <f t="shared" si="9"/>
        <v>105.3</v>
      </c>
      <c r="J41" s="251">
        <f t="shared" si="9"/>
        <v>106.7</v>
      </c>
      <c r="K41" s="251">
        <f t="shared" ref="K41:AN41" si="10">ROUND(K36/K40*100,1)</f>
        <v>104.6</v>
      </c>
      <c r="L41" s="251">
        <f t="shared" si="10"/>
        <v>91.9</v>
      </c>
      <c r="M41" s="251">
        <f t="shared" si="10"/>
        <v>95.7</v>
      </c>
      <c r="N41" s="251">
        <f t="shared" si="10"/>
        <v>103.4</v>
      </c>
      <c r="O41" s="251">
        <f t="shared" si="10"/>
        <v>85</v>
      </c>
      <c r="P41" s="251">
        <f t="shared" si="10"/>
        <v>100.7</v>
      </c>
      <c r="Q41" s="251">
        <f t="shared" si="10"/>
        <v>101.6</v>
      </c>
      <c r="R41" s="251">
        <f t="shared" si="10"/>
        <v>100</v>
      </c>
      <c r="S41" s="251">
        <f t="shared" si="10"/>
        <v>118.9</v>
      </c>
      <c r="T41" s="251">
        <f t="shared" si="10"/>
        <v>96.9</v>
      </c>
      <c r="U41" s="251">
        <f t="shared" si="10"/>
        <v>106.7</v>
      </c>
      <c r="V41" s="251">
        <f t="shared" si="10"/>
        <v>103.4</v>
      </c>
      <c r="W41" s="251">
        <f t="shared" si="10"/>
        <v>98.8</v>
      </c>
      <c r="X41" s="251">
        <f t="shared" si="10"/>
        <v>95.2</v>
      </c>
      <c r="Y41" s="251">
        <f t="shared" si="10"/>
        <v>94.6</v>
      </c>
      <c r="Z41" s="251">
        <f t="shared" si="10"/>
        <v>102.2</v>
      </c>
      <c r="AA41" s="251">
        <f t="shared" si="10"/>
        <v>102.8</v>
      </c>
      <c r="AB41" s="251">
        <f t="shared" si="10"/>
        <v>99.6</v>
      </c>
      <c r="AC41" s="251">
        <f t="shared" si="10"/>
        <v>99.5</v>
      </c>
      <c r="AD41" s="251">
        <f t="shared" si="10"/>
        <v>260</v>
      </c>
      <c r="AE41" s="251">
        <f t="shared" si="10"/>
        <v>111.7</v>
      </c>
      <c r="AF41" s="251">
        <f t="shared" si="10"/>
        <v>105.2</v>
      </c>
      <c r="AG41" s="251">
        <f t="shared" si="10"/>
        <v>97.7</v>
      </c>
      <c r="AH41" s="251">
        <f t="shared" si="10"/>
        <v>113.2</v>
      </c>
      <c r="AI41" s="251">
        <f t="shared" si="10"/>
        <v>101</v>
      </c>
      <c r="AJ41" s="251">
        <f t="shared" si="10"/>
        <v>102.9</v>
      </c>
      <c r="AK41" s="251">
        <f t="shared" si="10"/>
        <v>106</v>
      </c>
      <c r="AL41" s="251">
        <f t="shared" si="10"/>
        <v>138.69999999999999</v>
      </c>
      <c r="AM41" s="251">
        <f t="shared" si="10"/>
        <v>101</v>
      </c>
      <c r="AN41" s="251">
        <f t="shared" si="10"/>
        <v>97.5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46" firstPageNumber="28" orientation="landscape" useFirstPageNumber="1" r:id="rId1"/>
  <headerFooter alignWithMargins="0"/>
  <colBreaks count="3" manualBreakCount="3">
    <brk id="15" max="36" man="1"/>
    <brk id="22" max="36" man="1"/>
    <brk id="30" max="36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view="pageBreakPreview" zoomScale="80" zoomScaleNormal="100" zoomScaleSheetLayoutView="80" workbookViewId="0">
      <pane xSplit="2" ySplit="8" topLeftCell="C3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5.125" style="125" customWidth="1"/>
    <col min="2" max="2" width="13.875" style="125" customWidth="1"/>
    <col min="3" max="11" width="22.125" style="125" customWidth="1"/>
    <col min="12" max="16384" width="11" style="125"/>
  </cols>
  <sheetData>
    <row r="1" spans="1:11" ht="20.100000000000001" customHeight="1" x14ac:dyDescent="0.15"/>
    <row r="2" spans="1:11" ht="20.100000000000001" customHeight="1" x14ac:dyDescent="0.15">
      <c r="B2" s="169"/>
      <c r="C2" s="139" t="s">
        <v>683</v>
      </c>
    </row>
    <row r="3" spans="1:11" s="126" customFormat="1" ht="20.100000000000001" customHeight="1" thickBot="1" x14ac:dyDescent="0.2">
      <c r="K3" s="250" t="s">
        <v>400</v>
      </c>
    </row>
    <row r="4" spans="1:11" ht="24" customHeight="1" x14ac:dyDescent="0.15">
      <c r="A4" s="175"/>
      <c r="B4" s="176"/>
      <c r="C4" s="428"/>
      <c r="D4" s="138" t="s">
        <v>136</v>
      </c>
      <c r="E4" s="138"/>
      <c r="F4" s="138"/>
      <c r="G4" s="138"/>
      <c r="H4" s="382" t="s">
        <v>137</v>
      </c>
      <c r="I4" s="380"/>
      <c r="J4" s="429"/>
      <c r="K4" s="381"/>
    </row>
    <row r="5" spans="1:11" ht="24" customHeight="1" x14ac:dyDescent="0.15">
      <c r="A5" s="185"/>
      <c r="B5" s="186"/>
      <c r="C5" s="143" t="s">
        <v>138</v>
      </c>
      <c r="D5" s="430" t="s">
        <v>139</v>
      </c>
      <c r="E5" s="431"/>
      <c r="F5" s="260"/>
      <c r="G5" s="432"/>
      <c r="H5" s="276" t="s">
        <v>140</v>
      </c>
      <c r="I5" s="433"/>
      <c r="J5" s="188"/>
      <c r="K5" s="434" t="s">
        <v>141</v>
      </c>
    </row>
    <row r="6" spans="1:11" ht="24" customHeight="1" x14ac:dyDescent="0.2">
      <c r="A6" s="195" t="s">
        <v>9</v>
      </c>
      <c r="B6" s="196"/>
      <c r="C6" s="289" t="s">
        <v>14</v>
      </c>
      <c r="D6" s="390" t="s">
        <v>91</v>
      </c>
      <c r="E6" s="188" t="s">
        <v>142</v>
      </c>
      <c r="F6" s="199" t="s">
        <v>143</v>
      </c>
      <c r="G6" s="416" t="s">
        <v>14</v>
      </c>
      <c r="H6" s="435" t="s">
        <v>91</v>
      </c>
      <c r="I6" s="410" t="s">
        <v>142</v>
      </c>
      <c r="J6" s="199" t="s">
        <v>144</v>
      </c>
      <c r="K6" s="434" t="s">
        <v>145</v>
      </c>
    </row>
    <row r="7" spans="1:11" ht="24" customHeight="1" x14ac:dyDescent="0.2">
      <c r="A7" s="185"/>
      <c r="B7" s="214"/>
      <c r="C7" s="289"/>
      <c r="D7" s="412"/>
      <c r="E7" s="258"/>
      <c r="F7" s="199"/>
      <c r="G7" s="416"/>
      <c r="H7" s="436"/>
      <c r="I7" s="199"/>
      <c r="J7" s="414"/>
      <c r="K7" s="434" t="s">
        <v>14</v>
      </c>
    </row>
    <row r="8" spans="1:11" s="234" customFormat="1" ht="24" customHeight="1" x14ac:dyDescent="0.2">
      <c r="A8" s="225"/>
      <c r="B8" s="226"/>
      <c r="C8" s="231" t="s">
        <v>146</v>
      </c>
      <c r="D8" s="318" t="s">
        <v>147</v>
      </c>
      <c r="E8" s="318" t="s">
        <v>148</v>
      </c>
      <c r="F8" s="437" t="s">
        <v>149</v>
      </c>
      <c r="G8" s="317" t="s">
        <v>150</v>
      </c>
      <c r="H8" s="229" t="s">
        <v>151</v>
      </c>
      <c r="I8" s="438" t="s">
        <v>152</v>
      </c>
      <c r="J8" s="318" t="s">
        <v>153</v>
      </c>
      <c r="K8" s="322" t="s">
        <v>154</v>
      </c>
    </row>
    <row r="9" spans="1:11" ht="24" customHeight="1" x14ac:dyDescent="0.2">
      <c r="A9" s="235">
        <v>1</v>
      </c>
      <c r="B9" s="236" t="s">
        <v>28</v>
      </c>
      <c r="C9" s="154">
        <v>12932</v>
      </c>
      <c r="D9" s="155">
        <v>2321</v>
      </c>
      <c r="E9" s="155">
        <v>925</v>
      </c>
      <c r="F9" s="155">
        <v>7092576</v>
      </c>
      <c r="G9" s="155">
        <v>2773</v>
      </c>
      <c r="H9" s="155">
        <v>308</v>
      </c>
      <c r="I9" s="155">
        <v>69</v>
      </c>
      <c r="J9" s="155">
        <v>263903</v>
      </c>
      <c r="K9" s="156">
        <v>352</v>
      </c>
    </row>
    <row r="10" spans="1:11" ht="24" customHeight="1" x14ac:dyDescent="0.2">
      <c r="A10" s="237">
        <v>2</v>
      </c>
      <c r="B10" s="238" t="s">
        <v>29</v>
      </c>
      <c r="C10" s="157">
        <v>3311</v>
      </c>
      <c r="D10" s="158">
        <v>745</v>
      </c>
      <c r="E10" s="158">
        <v>293</v>
      </c>
      <c r="F10" s="158">
        <v>2225770</v>
      </c>
      <c r="G10" s="158">
        <v>882</v>
      </c>
      <c r="H10" s="158">
        <v>83</v>
      </c>
      <c r="I10" s="158">
        <v>26</v>
      </c>
      <c r="J10" s="158">
        <v>77231</v>
      </c>
      <c r="K10" s="159">
        <v>102</v>
      </c>
    </row>
    <row r="11" spans="1:11" ht="24" customHeight="1" x14ac:dyDescent="0.2">
      <c r="A11" s="237">
        <v>3</v>
      </c>
      <c r="B11" s="238" t="s">
        <v>30</v>
      </c>
      <c r="C11" s="157">
        <v>3136</v>
      </c>
      <c r="D11" s="158">
        <v>811</v>
      </c>
      <c r="E11" s="158">
        <v>495</v>
      </c>
      <c r="F11" s="158">
        <v>2620953</v>
      </c>
      <c r="G11" s="158">
        <v>999</v>
      </c>
      <c r="H11" s="158">
        <v>147</v>
      </c>
      <c r="I11" s="158">
        <v>54</v>
      </c>
      <c r="J11" s="158">
        <v>143333</v>
      </c>
      <c r="K11" s="159">
        <v>178</v>
      </c>
    </row>
    <row r="12" spans="1:11" ht="24" customHeight="1" x14ac:dyDescent="0.2">
      <c r="A12" s="237">
        <v>4</v>
      </c>
      <c r="B12" s="238" t="s">
        <v>31</v>
      </c>
      <c r="C12" s="157">
        <v>2710</v>
      </c>
      <c r="D12" s="158">
        <v>614</v>
      </c>
      <c r="E12" s="158">
        <v>243</v>
      </c>
      <c r="F12" s="158">
        <v>1748304</v>
      </c>
      <c r="G12" s="158">
        <v>705</v>
      </c>
      <c r="H12" s="158">
        <v>61</v>
      </c>
      <c r="I12" s="158">
        <v>19</v>
      </c>
      <c r="J12" s="158">
        <v>57897</v>
      </c>
      <c r="K12" s="159">
        <v>73</v>
      </c>
    </row>
    <row r="13" spans="1:11" ht="24" customHeight="1" x14ac:dyDescent="0.2">
      <c r="A13" s="237">
        <v>5</v>
      </c>
      <c r="B13" s="238" t="s">
        <v>32</v>
      </c>
      <c r="C13" s="157">
        <v>2330</v>
      </c>
      <c r="D13" s="158">
        <v>583</v>
      </c>
      <c r="E13" s="158">
        <v>387</v>
      </c>
      <c r="F13" s="158">
        <v>2014024</v>
      </c>
      <c r="G13" s="158">
        <v>721</v>
      </c>
      <c r="H13" s="158">
        <v>90</v>
      </c>
      <c r="I13" s="158">
        <v>28</v>
      </c>
      <c r="J13" s="158">
        <v>86187</v>
      </c>
      <c r="K13" s="159">
        <v>109</v>
      </c>
    </row>
    <row r="14" spans="1:11" ht="24" customHeight="1" x14ac:dyDescent="0.2">
      <c r="A14" s="237">
        <v>6</v>
      </c>
      <c r="B14" s="238" t="s">
        <v>33</v>
      </c>
      <c r="C14" s="157">
        <v>1796</v>
      </c>
      <c r="D14" s="158">
        <v>413</v>
      </c>
      <c r="E14" s="158">
        <v>247</v>
      </c>
      <c r="F14" s="158">
        <v>1306086</v>
      </c>
      <c r="G14" s="158">
        <v>524</v>
      </c>
      <c r="H14" s="158">
        <v>46</v>
      </c>
      <c r="I14" s="158">
        <v>17</v>
      </c>
      <c r="J14" s="158">
        <v>44929</v>
      </c>
      <c r="K14" s="159">
        <v>56</v>
      </c>
    </row>
    <row r="15" spans="1:11" ht="24" customHeight="1" x14ac:dyDescent="0.2">
      <c r="A15" s="237">
        <v>7</v>
      </c>
      <c r="B15" s="238" t="s">
        <v>34</v>
      </c>
      <c r="C15" s="157">
        <v>3461</v>
      </c>
      <c r="D15" s="158">
        <v>765</v>
      </c>
      <c r="E15" s="158">
        <v>365</v>
      </c>
      <c r="F15" s="158">
        <v>2308066</v>
      </c>
      <c r="G15" s="158">
        <v>913</v>
      </c>
      <c r="H15" s="158">
        <v>150</v>
      </c>
      <c r="I15" s="158">
        <v>44</v>
      </c>
      <c r="J15" s="158">
        <v>138685</v>
      </c>
      <c r="K15" s="159">
        <v>178</v>
      </c>
    </row>
    <row r="16" spans="1:11" ht="24" customHeight="1" x14ac:dyDescent="0.2">
      <c r="A16" s="237">
        <v>8</v>
      </c>
      <c r="B16" s="238" t="s">
        <v>35</v>
      </c>
      <c r="C16" s="157">
        <v>1941</v>
      </c>
      <c r="D16" s="158">
        <v>638</v>
      </c>
      <c r="E16" s="158">
        <v>544</v>
      </c>
      <c r="F16" s="158">
        <v>2608401</v>
      </c>
      <c r="G16" s="158">
        <v>798</v>
      </c>
      <c r="H16" s="158">
        <v>90</v>
      </c>
      <c r="I16" s="158">
        <v>38</v>
      </c>
      <c r="J16" s="158">
        <v>91388</v>
      </c>
      <c r="K16" s="159">
        <v>105</v>
      </c>
    </row>
    <row r="17" spans="1:11" ht="24" customHeight="1" x14ac:dyDescent="0.2">
      <c r="A17" s="237">
        <v>9</v>
      </c>
      <c r="B17" s="238" t="s">
        <v>36</v>
      </c>
      <c r="C17" s="157">
        <v>1949</v>
      </c>
      <c r="D17" s="158">
        <v>562</v>
      </c>
      <c r="E17" s="158">
        <v>443</v>
      </c>
      <c r="F17" s="158">
        <v>1873454</v>
      </c>
      <c r="G17" s="158">
        <v>726</v>
      </c>
      <c r="H17" s="158">
        <v>120</v>
      </c>
      <c r="I17" s="158">
        <v>34</v>
      </c>
      <c r="J17" s="158">
        <v>116074</v>
      </c>
      <c r="K17" s="159">
        <v>135</v>
      </c>
    </row>
    <row r="18" spans="1:11" ht="24" customHeight="1" x14ac:dyDescent="0.2">
      <c r="A18" s="237">
        <v>10</v>
      </c>
      <c r="B18" s="238" t="s">
        <v>181</v>
      </c>
      <c r="C18" s="157">
        <v>656</v>
      </c>
      <c r="D18" s="158">
        <v>157</v>
      </c>
      <c r="E18" s="158">
        <v>98</v>
      </c>
      <c r="F18" s="158">
        <v>449482</v>
      </c>
      <c r="G18" s="158">
        <v>192</v>
      </c>
      <c r="H18" s="158">
        <v>26</v>
      </c>
      <c r="I18" s="158">
        <v>15</v>
      </c>
      <c r="J18" s="158">
        <v>25229</v>
      </c>
      <c r="K18" s="159">
        <v>36</v>
      </c>
    </row>
    <row r="19" spans="1:11" ht="24" customHeight="1" x14ac:dyDescent="0.2">
      <c r="A19" s="237">
        <v>11</v>
      </c>
      <c r="B19" s="238" t="s">
        <v>182</v>
      </c>
      <c r="C19" s="157">
        <v>2758</v>
      </c>
      <c r="D19" s="158">
        <v>661</v>
      </c>
      <c r="E19" s="158">
        <v>479</v>
      </c>
      <c r="F19" s="158">
        <v>2288898</v>
      </c>
      <c r="G19" s="158">
        <v>827</v>
      </c>
      <c r="H19" s="158">
        <v>111</v>
      </c>
      <c r="I19" s="158">
        <v>47</v>
      </c>
      <c r="J19" s="158">
        <v>109574</v>
      </c>
      <c r="K19" s="159">
        <v>130</v>
      </c>
    </row>
    <row r="20" spans="1:11" ht="24" customHeight="1" x14ac:dyDescent="0.2">
      <c r="A20" s="239">
        <v>12</v>
      </c>
      <c r="B20" s="240" t="s">
        <v>183</v>
      </c>
      <c r="C20" s="157">
        <v>944</v>
      </c>
      <c r="D20" s="158">
        <v>234</v>
      </c>
      <c r="E20" s="158">
        <v>175</v>
      </c>
      <c r="F20" s="158">
        <v>773586</v>
      </c>
      <c r="G20" s="158">
        <v>294</v>
      </c>
      <c r="H20" s="158">
        <v>70</v>
      </c>
      <c r="I20" s="158">
        <v>30</v>
      </c>
      <c r="J20" s="158">
        <v>70944</v>
      </c>
      <c r="K20" s="159">
        <v>85</v>
      </c>
    </row>
    <row r="21" spans="1:11" ht="24" customHeight="1" x14ac:dyDescent="0.2">
      <c r="A21" s="237">
        <v>13</v>
      </c>
      <c r="B21" s="238" t="s">
        <v>198</v>
      </c>
      <c r="C21" s="157">
        <v>564</v>
      </c>
      <c r="D21" s="158">
        <v>159</v>
      </c>
      <c r="E21" s="158">
        <v>128</v>
      </c>
      <c r="F21" s="158">
        <v>503794</v>
      </c>
      <c r="G21" s="158">
        <v>201</v>
      </c>
      <c r="H21" s="158">
        <v>23</v>
      </c>
      <c r="I21" s="158">
        <v>7</v>
      </c>
      <c r="J21" s="158">
        <v>22252</v>
      </c>
      <c r="K21" s="159">
        <v>27</v>
      </c>
    </row>
    <row r="22" spans="1:11" ht="24" customHeight="1" x14ac:dyDescent="0.2">
      <c r="A22" s="423">
        <v>14</v>
      </c>
      <c r="B22" s="424" t="s">
        <v>199</v>
      </c>
      <c r="C22" s="160">
        <v>1260</v>
      </c>
      <c r="D22" s="161">
        <v>318</v>
      </c>
      <c r="E22" s="161">
        <v>192</v>
      </c>
      <c r="F22" s="161">
        <v>1215718</v>
      </c>
      <c r="G22" s="161">
        <v>368</v>
      </c>
      <c r="H22" s="161">
        <v>100</v>
      </c>
      <c r="I22" s="161">
        <v>24</v>
      </c>
      <c r="J22" s="161">
        <v>91247</v>
      </c>
      <c r="K22" s="162">
        <v>113</v>
      </c>
    </row>
    <row r="23" spans="1:11" ht="24" customHeight="1" x14ac:dyDescent="0.2">
      <c r="A23" s="185"/>
      <c r="B23" s="214" t="s">
        <v>288</v>
      </c>
      <c r="C23" s="106">
        <f>SUM(C9:C22)</f>
        <v>39748</v>
      </c>
      <c r="D23" s="32">
        <f>SUM(D9:D22)</f>
        <v>8981</v>
      </c>
      <c r="E23" s="32">
        <f t="shared" ref="E23:K23" si="0">SUM(E9:E22)</f>
        <v>5014</v>
      </c>
      <c r="F23" s="32">
        <f t="shared" si="0"/>
        <v>29029112</v>
      </c>
      <c r="G23" s="32">
        <f t="shared" si="0"/>
        <v>10923</v>
      </c>
      <c r="H23" s="32">
        <f t="shared" si="0"/>
        <v>1425</v>
      </c>
      <c r="I23" s="32">
        <f t="shared" si="0"/>
        <v>452</v>
      </c>
      <c r="J23" s="32">
        <f t="shared" si="0"/>
        <v>1338873</v>
      </c>
      <c r="K23" s="32">
        <f t="shared" si="0"/>
        <v>1679</v>
      </c>
    </row>
    <row r="24" spans="1:11" ht="24" customHeight="1" x14ac:dyDescent="0.2">
      <c r="A24" s="235">
        <v>15</v>
      </c>
      <c r="B24" s="243" t="s">
        <v>180</v>
      </c>
      <c r="C24" s="163">
        <v>619</v>
      </c>
      <c r="D24" s="164">
        <v>164</v>
      </c>
      <c r="E24" s="164">
        <v>126</v>
      </c>
      <c r="F24" s="164">
        <v>558403</v>
      </c>
      <c r="G24" s="164">
        <v>210</v>
      </c>
      <c r="H24" s="164">
        <v>54</v>
      </c>
      <c r="I24" s="164">
        <v>13</v>
      </c>
      <c r="J24" s="164">
        <v>49593</v>
      </c>
      <c r="K24" s="165">
        <v>62</v>
      </c>
    </row>
    <row r="25" spans="1:11" ht="24" customHeight="1" x14ac:dyDescent="0.2">
      <c r="A25" s="237">
        <v>16</v>
      </c>
      <c r="B25" s="244" t="s">
        <v>38</v>
      </c>
      <c r="C25" s="157">
        <v>453</v>
      </c>
      <c r="D25" s="158">
        <v>135</v>
      </c>
      <c r="E25" s="158">
        <v>108</v>
      </c>
      <c r="F25" s="158">
        <v>405540</v>
      </c>
      <c r="G25" s="158">
        <v>170</v>
      </c>
      <c r="H25" s="158">
        <v>36</v>
      </c>
      <c r="I25" s="158">
        <v>14</v>
      </c>
      <c r="J25" s="158">
        <v>35444</v>
      </c>
      <c r="K25" s="159">
        <v>48</v>
      </c>
    </row>
    <row r="26" spans="1:11" ht="24" customHeight="1" x14ac:dyDescent="0.2">
      <c r="A26" s="237">
        <v>17</v>
      </c>
      <c r="B26" s="244" t="s">
        <v>39</v>
      </c>
      <c r="C26" s="157">
        <v>259</v>
      </c>
      <c r="D26" s="158">
        <v>71</v>
      </c>
      <c r="E26" s="158">
        <v>40</v>
      </c>
      <c r="F26" s="158">
        <v>180561</v>
      </c>
      <c r="G26" s="158">
        <v>93</v>
      </c>
      <c r="H26" s="158">
        <v>6</v>
      </c>
      <c r="I26" s="158">
        <v>1</v>
      </c>
      <c r="J26" s="158">
        <v>5221</v>
      </c>
      <c r="K26" s="159">
        <v>7</v>
      </c>
    </row>
    <row r="27" spans="1:11" ht="24" customHeight="1" x14ac:dyDescent="0.2">
      <c r="A27" s="237">
        <v>18</v>
      </c>
      <c r="B27" s="244" t="s">
        <v>40</v>
      </c>
      <c r="C27" s="157">
        <v>254</v>
      </c>
      <c r="D27" s="158">
        <v>64</v>
      </c>
      <c r="E27" s="158">
        <v>58</v>
      </c>
      <c r="F27" s="158">
        <v>216573</v>
      </c>
      <c r="G27" s="158">
        <v>90</v>
      </c>
      <c r="H27" s="158">
        <v>6</v>
      </c>
      <c r="I27" s="158">
        <v>3</v>
      </c>
      <c r="J27" s="158">
        <v>6341</v>
      </c>
      <c r="K27" s="159">
        <v>8</v>
      </c>
    </row>
    <row r="28" spans="1:11" ht="24" customHeight="1" x14ac:dyDescent="0.2">
      <c r="A28" s="237">
        <v>19</v>
      </c>
      <c r="B28" s="244" t="s">
        <v>41</v>
      </c>
      <c r="C28" s="157">
        <v>425</v>
      </c>
      <c r="D28" s="158">
        <v>164</v>
      </c>
      <c r="E28" s="158">
        <v>162</v>
      </c>
      <c r="F28" s="158">
        <v>690000</v>
      </c>
      <c r="G28" s="158">
        <v>205</v>
      </c>
      <c r="H28" s="158">
        <v>32</v>
      </c>
      <c r="I28" s="158">
        <v>6</v>
      </c>
      <c r="J28" s="158">
        <v>29808</v>
      </c>
      <c r="K28" s="159">
        <v>36</v>
      </c>
    </row>
    <row r="29" spans="1:11" ht="24" customHeight="1" x14ac:dyDescent="0.2">
      <c r="A29" s="237">
        <v>20</v>
      </c>
      <c r="B29" s="244" t="s">
        <v>42</v>
      </c>
      <c r="C29" s="157">
        <v>803</v>
      </c>
      <c r="D29" s="158">
        <v>216</v>
      </c>
      <c r="E29" s="158">
        <v>155</v>
      </c>
      <c r="F29" s="158">
        <v>791328</v>
      </c>
      <c r="G29" s="158">
        <v>260</v>
      </c>
      <c r="H29" s="158">
        <v>56</v>
      </c>
      <c r="I29" s="158">
        <v>19</v>
      </c>
      <c r="J29" s="158">
        <v>53195</v>
      </c>
      <c r="K29" s="159">
        <v>64</v>
      </c>
    </row>
    <row r="30" spans="1:11" ht="24" customHeight="1" x14ac:dyDescent="0.2">
      <c r="A30" s="237">
        <v>21</v>
      </c>
      <c r="B30" s="244" t="s">
        <v>43</v>
      </c>
      <c r="C30" s="157">
        <v>445</v>
      </c>
      <c r="D30" s="158">
        <v>91</v>
      </c>
      <c r="E30" s="158">
        <v>69</v>
      </c>
      <c r="F30" s="158">
        <v>336655</v>
      </c>
      <c r="G30" s="158">
        <v>117</v>
      </c>
      <c r="H30" s="158">
        <v>24</v>
      </c>
      <c r="I30" s="158">
        <v>4</v>
      </c>
      <c r="J30" s="158">
        <v>21418</v>
      </c>
      <c r="K30" s="159">
        <v>28</v>
      </c>
    </row>
    <row r="31" spans="1:11" ht="24" customHeight="1" x14ac:dyDescent="0.2">
      <c r="A31" s="237">
        <v>22</v>
      </c>
      <c r="B31" s="244" t="s">
        <v>44</v>
      </c>
      <c r="C31" s="157">
        <v>264</v>
      </c>
      <c r="D31" s="158">
        <v>85</v>
      </c>
      <c r="E31" s="158">
        <v>88</v>
      </c>
      <c r="F31" s="158">
        <v>316554</v>
      </c>
      <c r="G31" s="158">
        <v>116</v>
      </c>
      <c r="H31" s="158">
        <v>17</v>
      </c>
      <c r="I31" s="158">
        <v>7</v>
      </c>
      <c r="J31" s="158">
        <v>15675</v>
      </c>
      <c r="K31" s="159">
        <v>22</v>
      </c>
    </row>
    <row r="32" spans="1:11" ht="24" customHeight="1" x14ac:dyDescent="0.2">
      <c r="A32" s="237">
        <v>23</v>
      </c>
      <c r="B32" s="244" t="s">
        <v>45</v>
      </c>
      <c r="C32" s="157">
        <v>678</v>
      </c>
      <c r="D32" s="158">
        <v>183</v>
      </c>
      <c r="E32" s="158">
        <v>144</v>
      </c>
      <c r="F32" s="158">
        <v>631153</v>
      </c>
      <c r="G32" s="158">
        <v>238</v>
      </c>
      <c r="H32" s="158">
        <v>60</v>
      </c>
      <c r="I32" s="158">
        <v>13</v>
      </c>
      <c r="J32" s="158">
        <v>52743</v>
      </c>
      <c r="K32" s="159">
        <v>71</v>
      </c>
    </row>
    <row r="33" spans="1:11" ht="24" customHeight="1" x14ac:dyDescent="0.2">
      <c r="A33" s="237">
        <v>24</v>
      </c>
      <c r="B33" s="244" t="s">
        <v>46</v>
      </c>
      <c r="C33" s="157">
        <v>678</v>
      </c>
      <c r="D33" s="158">
        <v>202</v>
      </c>
      <c r="E33" s="158">
        <v>175</v>
      </c>
      <c r="F33" s="158">
        <v>638511</v>
      </c>
      <c r="G33" s="158">
        <v>256</v>
      </c>
      <c r="H33" s="158">
        <v>44</v>
      </c>
      <c r="I33" s="158">
        <v>26</v>
      </c>
      <c r="J33" s="158">
        <v>44876</v>
      </c>
      <c r="K33" s="159">
        <v>55</v>
      </c>
    </row>
    <row r="34" spans="1:11" ht="24" customHeight="1" x14ac:dyDescent="0.2">
      <c r="A34" s="239">
        <v>25</v>
      </c>
      <c r="B34" s="245" t="s">
        <v>202</v>
      </c>
      <c r="C34" s="160">
        <v>398</v>
      </c>
      <c r="D34" s="161">
        <v>109</v>
      </c>
      <c r="E34" s="161">
        <v>97</v>
      </c>
      <c r="F34" s="161">
        <v>320491</v>
      </c>
      <c r="G34" s="161">
        <v>154</v>
      </c>
      <c r="H34" s="161">
        <v>16</v>
      </c>
      <c r="I34" s="161">
        <v>10</v>
      </c>
      <c r="J34" s="161">
        <v>17253</v>
      </c>
      <c r="K34" s="162">
        <v>23</v>
      </c>
    </row>
    <row r="35" spans="1:11" ht="24" customHeight="1" x14ac:dyDescent="0.2">
      <c r="A35" s="246"/>
      <c r="B35" s="247" t="s">
        <v>289</v>
      </c>
      <c r="C35" s="106">
        <f>SUM(C24:C34)</f>
        <v>5276</v>
      </c>
      <c r="D35" s="32">
        <f t="shared" ref="D35:K35" si="1">SUM(D24:D34)</f>
        <v>1484</v>
      </c>
      <c r="E35" s="32">
        <f t="shared" si="1"/>
        <v>1222</v>
      </c>
      <c r="F35" s="32">
        <f t="shared" si="1"/>
        <v>5085769</v>
      </c>
      <c r="G35" s="32">
        <f t="shared" si="1"/>
        <v>1909</v>
      </c>
      <c r="H35" s="32">
        <f t="shared" si="1"/>
        <v>351</v>
      </c>
      <c r="I35" s="32">
        <f t="shared" si="1"/>
        <v>116</v>
      </c>
      <c r="J35" s="32">
        <f t="shared" si="1"/>
        <v>331567</v>
      </c>
      <c r="K35" s="89">
        <f t="shared" si="1"/>
        <v>424</v>
      </c>
    </row>
    <row r="36" spans="1:11" ht="24" customHeight="1" thickBot="1" x14ac:dyDescent="0.2">
      <c r="A36" s="248"/>
      <c r="B36" s="249" t="s">
        <v>47</v>
      </c>
      <c r="C36" s="145">
        <f t="shared" ref="C36:K36" si="2">SUM(C23,C35)</f>
        <v>45024</v>
      </c>
      <c r="D36" s="130">
        <f t="shared" si="2"/>
        <v>10465</v>
      </c>
      <c r="E36" s="130">
        <f t="shared" si="2"/>
        <v>6236</v>
      </c>
      <c r="F36" s="130">
        <f t="shared" si="2"/>
        <v>34114881</v>
      </c>
      <c r="G36" s="130">
        <f t="shared" si="2"/>
        <v>12832</v>
      </c>
      <c r="H36" s="130">
        <f t="shared" si="2"/>
        <v>1776</v>
      </c>
      <c r="I36" s="130">
        <f t="shared" si="2"/>
        <v>568</v>
      </c>
      <c r="J36" s="130">
        <f t="shared" si="2"/>
        <v>1670440</v>
      </c>
      <c r="K36" s="168">
        <f t="shared" si="2"/>
        <v>2103</v>
      </c>
    </row>
    <row r="38" spans="1:11" x14ac:dyDescent="0.15">
      <c r="B38" s="250" t="s">
        <v>444</v>
      </c>
      <c r="C38" s="125">
        <f t="shared" ref="C38:K38" si="3">SUM(C9:C22,C24:C34)</f>
        <v>45024</v>
      </c>
      <c r="D38" s="125">
        <f t="shared" si="3"/>
        <v>10465</v>
      </c>
      <c r="E38" s="125">
        <f t="shared" si="3"/>
        <v>6236</v>
      </c>
      <c r="F38" s="125">
        <f t="shared" si="3"/>
        <v>34114881</v>
      </c>
      <c r="G38" s="125">
        <f t="shared" si="3"/>
        <v>12832</v>
      </c>
      <c r="H38" s="125">
        <f t="shared" si="3"/>
        <v>1776</v>
      </c>
      <c r="I38" s="125">
        <f t="shared" si="3"/>
        <v>568</v>
      </c>
      <c r="J38" s="125">
        <f t="shared" si="3"/>
        <v>1670440</v>
      </c>
      <c r="K38" s="125">
        <f t="shared" si="3"/>
        <v>2103</v>
      </c>
    </row>
    <row r="39" spans="1:11" x14ac:dyDescent="0.15">
      <c r="C39" s="125">
        <f>C36-C38</f>
        <v>0</v>
      </c>
      <c r="D39" s="125">
        <f t="shared" ref="D39:K39" si="4">D36-D38</f>
        <v>0</v>
      </c>
      <c r="E39" s="125">
        <f t="shared" si="4"/>
        <v>0</v>
      </c>
      <c r="F39" s="125">
        <f t="shared" si="4"/>
        <v>0</v>
      </c>
      <c r="G39" s="125">
        <f t="shared" si="4"/>
        <v>0</v>
      </c>
      <c r="H39" s="125">
        <f t="shared" si="4"/>
        <v>0</v>
      </c>
      <c r="I39" s="125">
        <f t="shared" si="4"/>
        <v>0</v>
      </c>
      <c r="J39" s="125">
        <f t="shared" si="4"/>
        <v>0</v>
      </c>
      <c r="K39" s="125">
        <f t="shared" si="4"/>
        <v>0</v>
      </c>
    </row>
    <row r="40" spans="1:11" x14ac:dyDescent="0.15">
      <c r="B40" s="125" t="s">
        <v>680</v>
      </c>
      <c r="C40" s="125">
        <v>44988</v>
      </c>
      <c r="D40" s="125">
        <v>10709</v>
      </c>
      <c r="E40" s="125">
        <v>6558</v>
      </c>
      <c r="F40" s="125">
        <v>34857374</v>
      </c>
      <c r="G40" s="125">
        <v>13110</v>
      </c>
      <c r="H40" s="125">
        <v>2030</v>
      </c>
      <c r="I40" s="125">
        <v>640</v>
      </c>
      <c r="J40" s="125">
        <v>1909151</v>
      </c>
      <c r="K40" s="125">
        <v>2390</v>
      </c>
    </row>
    <row r="41" spans="1:11" s="251" customFormat="1" x14ac:dyDescent="0.15">
      <c r="B41" s="251" t="s">
        <v>681</v>
      </c>
      <c r="C41" s="251">
        <f>ROUND(C36/C40*100,1)</f>
        <v>100.1</v>
      </c>
      <c r="D41" s="251">
        <f t="shared" ref="D41:K41" si="5">ROUND(D36/D40*100,1)</f>
        <v>97.7</v>
      </c>
      <c r="E41" s="251">
        <f t="shared" si="5"/>
        <v>95.1</v>
      </c>
      <c r="F41" s="251">
        <f t="shared" si="5"/>
        <v>97.9</v>
      </c>
      <c r="G41" s="251">
        <f t="shared" si="5"/>
        <v>97.9</v>
      </c>
      <c r="H41" s="251">
        <f t="shared" si="5"/>
        <v>87.5</v>
      </c>
      <c r="I41" s="251">
        <f t="shared" si="5"/>
        <v>88.8</v>
      </c>
      <c r="J41" s="251">
        <f t="shared" si="5"/>
        <v>87.5</v>
      </c>
      <c r="K41" s="251">
        <f t="shared" si="5"/>
        <v>88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32" orientation="landscape" useFirstPageNumber="1" r:id="rId1"/>
  <headerFooter alignWithMargins="0"/>
  <rowBreaks count="1" manualBreakCount="1">
    <brk id="38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H41"/>
  <sheetViews>
    <sheetView tabSelected="1" view="pageBreakPreview" zoomScale="80" zoomScaleNormal="100" zoomScaleSheetLayoutView="8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18" x14ac:dyDescent="0.15"/>
  <cols>
    <col min="1" max="1" width="4.625" style="125" customWidth="1"/>
    <col min="2" max="2" width="13.875" style="125" customWidth="1"/>
    <col min="3" max="6" width="25.875" style="125" customWidth="1"/>
    <col min="7" max="14" width="24.875" style="125" customWidth="1"/>
    <col min="15" max="22" width="23.375" style="125" customWidth="1"/>
    <col min="23" max="23" width="3.125" style="125" customWidth="1"/>
    <col min="24" max="16384" width="11" style="125"/>
  </cols>
  <sheetData>
    <row r="1" spans="1:216" ht="20.100000000000001" customHeight="1" x14ac:dyDescent="0.15"/>
    <row r="2" spans="1:216" ht="20.100000000000001" customHeight="1" x14ac:dyDescent="0.15">
      <c r="B2" s="169"/>
      <c r="C2" s="139" t="s">
        <v>684</v>
      </c>
      <c r="G2" s="139" t="str">
        <f>C2</f>
        <v>第１７表  令和2（2020）年度分県民税の所得割額等</v>
      </c>
      <c r="O2" s="139" t="str">
        <f>C2</f>
        <v>第１７表  令和2（2020）年度分県民税の所得割額等</v>
      </c>
    </row>
    <row r="3" spans="1:216" s="126" customFormat="1" ht="20.100000000000001" customHeight="1" thickBot="1" x14ac:dyDescent="0.25">
      <c r="C3" s="140" t="s">
        <v>0</v>
      </c>
      <c r="D3" s="170"/>
      <c r="E3" s="170"/>
      <c r="F3" s="250" t="s">
        <v>297</v>
      </c>
      <c r="G3" s="140" t="s">
        <v>2</v>
      </c>
      <c r="H3" s="172"/>
      <c r="I3" s="173"/>
      <c r="N3" s="250" t="s">
        <v>70</v>
      </c>
      <c r="O3" s="140" t="s">
        <v>298</v>
      </c>
      <c r="R3" s="174"/>
      <c r="S3" s="174"/>
      <c r="T3" s="174"/>
      <c r="V3" s="250" t="s">
        <v>70</v>
      </c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  <c r="FA3" s="174"/>
      <c r="FB3" s="174"/>
      <c r="FC3" s="174"/>
      <c r="FD3" s="174"/>
      <c r="FE3" s="174"/>
      <c r="FF3" s="174"/>
      <c r="FG3" s="174"/>
      <c r="FH3" s="174"/>
      <c r="FI3" s="174"/>
      <c r="FJ3" s="174"/>
      <c r="FK3" s="174"/>
      <c r="FL3" s="174"/>
      <c r="FM3" s="174"/>
      <c r="FN3" s="174"/>
      <c r="FO3" s="174"/>
      <c r="FP3" s="174"/>
      <c r="FQ3" s="174"/>
      <c r="FR3" s="174"/>
      <c r="FS3" s="174"/>
      <c r="FT3" s="174"/>
      <c r="FU3" s="174"/>
      <c r="FV3" s="174"/>
      <c r="FW3" s="174"/>
      <c r="FX3" s="174"/>
      <c r="FY3" s="174"/>
      <c r="FZ3" s="174"/>
      <c r="GA3" s="174"/>
      <c r="GB3" s="174"/>
      <c r="GC3" s="174"/>
      <c r="GD3" s="174"/>
      <c r="GE3" s="174"/>
      <c r="GF3" s="174"/>
      <c r="GG3" s="174"/>
      <c r="GH3" s="174"/>
      <c r="GI3" s="174"/>
      <c r="GJ3" s="174"/>
      <c r="GK3" s="174"/>
      <c r="GL3" s="174"/>
      <c r="GM3" s="174"/>
      <c r="GN3" s="174"/>
      <c r="GO3" s="174"/>
      <c r="GP3" s="174"/>
      <c r="GQ3" s="174"/>
      <c r="GR3" s="174"/>
      <c r="GS3" s="174"/>
      <c r="GT3" s="174"/>
      <c r="GU3" s="174"/>
      <c r="GV3" s="174"/>
      <c r="GW3" s="174"/>
      <c r="GX3" s="174"/>
      <c r="GY3" s="174"/>
      <c r="GZ3" s="174"/>
      <c r="HA3" s="174"/>
      <c r="HB3" s="174"/>
      <c r="HC3" s="174"/>
      <c r="HD3" s="174"/>
      <c r="HE3" s="174"/>
      <c r="HF3" s="174"/>
      <c r="HG3" s="174"/>
      <c r="HH3" s="174"/>
    </row>
    <row r="4" spans="1:216" ht="24" customHeight="1" x14ac:dyDescent="0.15">
      <c r="A4" s="175"/>
      <c r="B4" s="176"/>
      <c r="C4" s="177" t="s">
        <v>14</v>
      </c>
      <c r="D4" s="138"/>
      <c r="E4" s="138"/>
      <c r="F4" s="184"/>
      <c r="G4" s="439"/>
      <c r="H4" s="254"/>
      <c r="I4" s="254"/>
      <c r="J4" s="524" t="s">
        <v>71</v>
      </c>
      <c r="K4" s="524"/>
      <c r="L4" s="138"/>
      <c r="M4" s="138"/>
      <c r="N4" s="184"/>
      <c r="O4" s="257" t="s">
        <v>72</v>
      </c>
      <c r="P4" s="254"/>
      <c r="Q4" s="254"/>
      <c r="R4" s="254"/>
      <c r="S4" s="254"/>
      <c r="T4" s="254"/>
      <c r="U4" s="182"/>
      <c r="V4" s="440"/>
    </row>
    <row r="5" spans="1:216" ht="24" customHeight="1" x14ac:dyDescent="0.2">
      <c r="A5" s="185"/>
      <c r="B5" s="186"/>
      <c r="C5" s="187"/>
      <c r="D5" s="188"/>
      <c r="E5" s="441"/>
      <c r="F5" s="442"/>
      <c r="G5" s="443"/>
      <c r="H5" s="433"/>
      <c r="I5" s="191"/>
      <c r="J5" s="192"/>
      <c r="K5" s="267" t="s">
        <v>73</v>
      </c>
      <c r="L5" s="264"/>
      <c r="M5" s="264"/>
      <c r="N5" s="444"/>
      <c r="O5" s="283" t="s">
        <v>155</v>
      </c>
      <c r="P5" s="445"/>
      <c r="Q5" s="446"/>
      <c r="R5" s="353"/>
      <c r="S5" s="353"/>
      <c r="T5" s="353"/>
      <c r="U5" s="447"/>
      <c r="V5" s="448"/>
    </row>
    <row r="6" spans="1:216" ht="24" customHeight="1" x14ac:dyDescent="0.2">
      <c r="A6" s="195" t="s">
        <v>9</v>
      </c>
      <c r="B6" s="196"/>
      <c r="C6" s="197" t="s">
        <v>194</v>
      </c>
      <c r="D6" s="198" t="s">
        <v>194</v>
      </c>
      <c r="E6" s="199" t="s">
        <v>12</v>
      </c>
      <c r="F6" s="200" t="s">
        <v>253</v>
      </c>
      <c r="G6" s="201" t="s">
        <v>76</v>
      </c>
      <c r="H6" s="202" t="s">
        <v>77</v>
      </c>
      <c r="I6" s="203" t="s">
        <v>78</v>
      </c>
      <c r="J6" s="204" t="s">
        <v>79</v>
      </c>
      <c r="K6" s="205" t="s">
        <v>324</v>
      </c>
      <c r="L6" s="206" t="s">
        <v>325</v>
      </c>
      <c r="M6" s="211" t="s">
        <v>326</v>
      </c>
      <c r="N6" s="213" t="s">
        <v>79</v>
      </c>
      <c r="O6" s="209" t="s">
        <v>324</v>
      </c>
      <c r="P6" s="210" t="s">
        <v>328</v>
      </c>
      <c r="Q6" s="203" t="s">
        <v>339</v>
      </c>
      <c r="R6" s="221" t="s">
        <v>503</v>
      </c>
      <c r="S6" s="221" t="s">
        <v>319</v>
      </c>
      <c r="T6" s="221" t="s">
        <v>319</v>
      </c>
      <c r="U6" s="172" t="s">
        <v>252</v>
      </c>
      <c r="V6" s="434" t="s">
        <v>436</v>
      </c>
    </row>
    <row r="7" spans="1:216" ht="24" customHeight="1" x14ac:dyDescent="0.2">
      <c r="A7" s="185"/>
      <c r="B7" s="214"/>
      <c r="C7" s="289" t="s">
        <v>195</v>
      </c>
      <c r="D7" s="199" t="s">
        <v>196</v>
      </c>
      <c r="E7" s="216"/>
      <c r="F7" s="217" t="s">
        <v>255</v>
      </c>
      <c r="G7" s="218"/>
      <c r="H7" s="216"/>
      <c r="I7" s="219"/>
      <c r="J7" s="220"/>
      <c r="K7" s="219" t="s">
        <v>167</v>
      </c>
      <c r="L7" s="221" t="s">
        <v>334</v>
      </c>
      <c r="M7" s="224" t="s">
        <v>334</v>
      </c>
      <c r="N7" s="213"/>
      <c r="O7" s="222" t="s">
        <v>167</v>
      </c>
      <c r="P7" s="223" t="s">
        <v>335</v>
      </c>
      <c r="Q7" s="203"/>
      <c r="R7" s="221" t="s">
        <v>477</v>
      </c>
      <c r="S7" s="221" t="s">
        <v>477</v>
      </c>
      <c r="T7" s="221" t="s">
        <v>320</v>
      </c>
      <c r="U7" s="258" t="s">
        <v>254</v>
      </c>
      <c r="V7" s="294"/>
    </row>
    <row r="8" spans="1:216" s="234" customFormat="1" ht="24" customHeight="1" x14ac:dyDescent="0.2">
      <c r="A8" s="225"/>
      <c r="B8" s="226"/>
      <c r="C8" s="144" t="s">
        <v>256</v>
      </c>
      <c r="D8" s="318" t="s">
        <v>257</v>
      </c>
      <c r="E8" s="318" t="s">
        <v>258</v>
      </c>
      <c r="F8" s="322" t="s">
        <v>259</v>
      </c>
      <c r="G8" s="449" t="s">
        <v>260</v>
      </c>
      <c r="H8" s="229" t="s">
        <v>261</v>
      </c>
      <c r="I8" s="318" t="s">
        <v>262</v>
      </c>
      <c r="J8" s="320" t="s">
        <v>263</v>
      </c>
      <c r="K8" s="229" t="s">
        <v>264</v>
      </c>
      <c r="L8" s="318" t="s">
        <v>265</v>
      </c>
      <c r="M8" s="318" t="s">
        <v>266</v>
      </c>
      <c r="N8" s="322" t="s">
        <v>267</v>
      </c>
      <c r="O8" s="231" t="s">
        <v>268</v>
      </c>
      <c r="P8" s="318" t="s">
        <v>269</v>
      </c>
      <c r="Q8" s="318" t="s">
        <v>270</v>
      </c>
      <c r="R8" s="324" t="s">
        <v>476</v>
      </c>
      <c r="S8" s="324" t="s">
        <v>504</v>
      </c>
      <c r="T8" s="318" t="s">
        <v>475</v>
      </c>
      <c r="U8" s="318" t="s">
        <v>474</v>
      </c>
      <c r="V8" s="233" t="s">
        <v>505</v>
      </c>
    </row>
    <row r="9" spans="1:216" ht="24" customHeight="1" x14ac:dyDescent="0.2">
      <c r="A9" s="235">
        <v>1</v>
      </c>
      <c r="B9" s="236" t="s">
        <v>28</v>
      </c>
      <c r="C9" s="154">
        <v>231169</v>
      </c>
      <c r="D9" s="155">
        <v>19598</v>
      </c>
      <c r="E9" s="155">
        <v>250767</v>
      </c>
      <c r="F9" s="156">
        <v>257</v>
      </c>
      <c r="G9" s="450">
        <v>859024666</v>
      </c>
      <c r="H9" s="155">
        <v>10614</v>
      </c>
      <c r="I9" s="155">
        <v>0</v>
      </c>
      <c r="J9" s="155">
        <v>859035280</v>
      </c>
      <c r="K9" s="155">
        <v>12875587</v>
      </c>
      <c r="L9" s="155">
        <v>1448276</v>
      </c>
      <c r="M9" s="155">
        <v>103112</v>
      </c>
      <c r="N9" s="156">
        <v>14426975</v>
      </c>
      <c r="O9" s="154">
        <v>79248</v>
      </c>
      <c r="P9" s="155">
        <v>0</v>
      </c>
      <c r="Q9" s="155">
        <v>79248</v>
      </c>
      <c r="R9" s="326">
        <v>3368436</v>
      </c>
      <c r="S9" s="326">
        <v>1083064</v>
      </c>
      <c r="T9" s="326">
        <v>282468</v>
      </c>
      <c r="U9" s="155">
        <v>170529</v>
      </c>
      <c r="V9" s="156">
        <v>878446000</v>
      </c>
    </row>
    <row r="10" spans="1:216" ht="24" customHeight="1" x14ac:dyDescent="0.2">
      <c r="A10" s="237">
        <v>2</v>
      </c>
      <c r="B10" s="238" t="s">
        <v>29</v>
      </c>
      <c r="C10" s="157">
        <v>60932</v>
      </c>
      <c r="D10" s="158">
        <v>5714</v>
      </c>
      <c r="E10" s="158">
        <v>66646</v>
      </c>
      <c r="F10" s="159">
        <v>83</v>
      </c>
      <c r="G10" s="157">
        <v>193585788</v>
      </c>
      <c r="H10" s="158">
        <v>3032</v>
      </c>
      <c r="I10" s="158">
        <v>0</v>
      </c>
      <c r="J10" s="158">
        <v>193588820</v>
      </c>
      <c r="K10" s="158">
        <v>2568792</v>
      </c>
      <c r="L10" s="158">
        <v>29414</v>
      </c>
      <c r="M10" s="158">
        <v>27653</v>
      </c>
      <c r="N10" s="159">
        <v>2625859</v>
      </c>
      <c r="O10" s="157">
        <v>25463</v>
      </c>
      <c r="P10" s="158">
        <v>0</v>
      </c>
      <c r="Q10" s="158">
        <v>25463</v>
      </c>
      <c r="R10" s="158">
        <v>722298</v>
      </c>
      <c r="S10" s="158">
        <v>195881</v>
      </c>
      <c r="T10" s="158">
        <v>78914</v>
      </c>
      <c r="U10" s="158">
        <v>70632</v>
      </c>
      <c r="V10" s="159">
        <v>197307867</v>
      </c>
    </row>
    <row r="11" spans="1:216" ht="24" customHeight="1" x14ac:dyDescent="0.2">
      <c r="A11" s="237">
        <v>3</v>
      </c>
      <c r="B11" s="238" t="s">
        <v>30</v>
      </c>
      <c r="C11" s="157">
        <v>66214</v>
      </c>
      <c r="D11" s="158">
        <v>6484</v>
      </c>
      <c r="E11" s="158">
        <v>72698</v>
      </c>
      <c r="F11" s="159">
        <v>88</v>
      </c>
      <c r="G11" s="157">
        <v>210810492</v>
      </c>
      <c r="H11" s="158">
        <v>0</v>
      </c>
      <c r="I11" s="158">
        <v>0</v>
      </c>
      <c r="J11" s="158">
        <v>210810492</v>
      </c>
      <c r="K11" s="158">
        <v>2303574</v>
      </c>
      <c r="L11" s="158">
        <v>304741</v>
      </c>
      <c r="M11" s="158">
        <v>98511</v>
      </c>
      <c r="N11" s="159">
        <v>2706826</v>
      </c>
      <c r="O11" s="157">
        <v>9141</v>
      </c>
      <c r="P11" s="158">
        <v>0</v>
      </c>
      <c r="Q11" s="158">
        <v>9141</v>
      </c>
      <c r="R11" s="158">
        <v>324240</v>
      </c>
      <c r="S11" s="158">
        <v>242203</v>
      </c>
      <c r="T11" s="158">
        <v>55737</v>
      </c>
      <c r="U11" s="158">
        <v>35026</v>
      </c>
      <c r="V11" s="159">
        <v>214183665</v>
      </c>
    </row>
    <row r="12" spans="1:216" ht="24" customHeight="1" x14ac:dyDescent="0.2">
      <c r="A12" s="237">
        <v>4</v>
      </c>
      <c r="B12" s="238" t="s">
        <v>31</v>
      </c>
      <c r="C12" s="157">
        <v>48955</v>
      </c>
      <c r="D12" s="158">
        <v>4948</v>
      </c>
      <c r="E12" s="158">
        <v>53903</v>
      </c>
      <c r="F12" s="159">
        <v>63</v>
      </c>
      <c r="G12" s="157">
        <v>155287640</v>
      </c>
      <c r="H12" s="158">
        <v>13223</v>
      </c>
      <c r="I12" s="158">
        <v>0</v>
      </c>
      <c r="J12" s="158">
        <v>155300863</v>
      </c>
      <c r="K12" s="158">
        <v>2343224</v>
      </c>
      <c r="L12" s="158">
        <v>0</v>
      </c>
      <c r="M12" s="158">
        <v>0</v>
      </c>
      <c r="N12" s="159">
        <v>2343224</v>
      </c>
      <c r="O12" s="157">
        <v>26990</v>
      </c>
      <c r="P12" s="158">
        <v>0</v>
      </c>
      <c r="Q12" s="158">
        <v>26990</v>
      </c>
      <c r="R12" s="158">
        <v>1027270</v>
      </c>
      <c r="S12" s="158">
        <v>134718</v>
      </c>
      <c r="T12" s="158">
        <v>38533</v>
      </c>
      <c r="U12" s="158">
        <v>71352</v>
      </c>
      <c r="V12" s="159">
        <v>158942950</v>
      </c>
    </row>
    <row r="13" spans="1:216" ht="24" customHeight="1" x14ac:dyDescent="0.2">
      <c r="A13" s="237">
        <v>5</v>
      </c>
      <c r="B13" s="238" t="s">
        <v>32</v>
      </c>
      <c r="C13" s="157">
        <v>41658</v>
      </c>
      <c r="D13" s="158">
        <v>3998</v>
      </c>
      <c r="E13" s="158">
        <v>45656</v>
      </c>
      <c r="F13" s="159">
        <v>48</v>
      </c>
      <c r="G13" s="157">
        <v>130264228</v>
      </c>
      <c r="H13" s="158">
        <v>20490</v>
      </c>
      <c r="I13" s="158">
        <v>0</v>
      </c>
      <c r="J13" s="158">
        <v>130284718</v>
      </c>
      <c r="K13" s="158">
        <v>1583635</v>
      </c>
      <c r="L13" s="158">
        <v>63699</v>
      </c>
      <c r="M13" s="158">
        <v>95899</v>
      </c>
      <c r="N13" s="159">
        <v>1743233</v>
      </c>
      <c r="O13" s="157">
        <v>4909</v>
      </c>
      <c r="P13" s="158">
        <v>0</v>
      </c>
      <c r="Q13" s="158">
        <v>4909</v>
      </c>
      <c r="R13" s="158">
        <v>218321</v>
      </c>
      <c r="S13" s="158">
        <v>79747</v>
      </c>
      <c r="T13" s="158">
        <v>108668</v>
      </c>
      <c r="U13" s="158">
        <v>145849</v>
      </c>
      <c r="V13" s="159">
        <v>132585445</v>
      </c>
    </row>
    <row r="14" spans="1:216" ht="24" customHeight="1" x14ac:dyDescent="0.2">
      <c r="A14" s="237">
        <v>6</v>
      </c>
      <c r="B14" s="238" t="s">
        <v>33</v>
      </c>
      <c r="C14" s="157">
        <v>34818</v>
      </c>
      <c r="D14" s="158">
        <v>3047</v>
      </c>
      <c r="E14" s="158">
        <v>37865</v>
      </c>
      <c r="F14" s="159">
        <v>37</v>
      </c>
      <c r="G14" s="157">
        <v>100785670</v>
      </c>
      <c r="H14" s="158">
        <v>20521</v>
      </c>
      <c r="I14" s="158">
        <v>0</v>
      </c>
      <c r="J14" s="158">
        <v>100806191</v>
      </c>
      <c r="K14" s="158">
        <v>775980</v>
      </c>
      <c r="L14" s="158">
        <v>22315</v>
      </c>
      <c r="M14" s="158">
        <v>45528</v>
      </c>
      <c r="N14" s="159">
        <v>843823</v>
      </c>
      <c r="O14" s="157">
        <v>0</v>
      </c>
      <c r="P14" s="158">
        <v>0</v>
      </c>
      <c r="Q14" s="158">
        <v>0</v>
      </c>
      <c r="R14" s="158">
        <v>189392</v>
      </c>
      <c r="S14" s="158">
        <v>61307</v>
      </c>
      <c r="T14" s="158">
        <v>21006</v>
      </c>
      <c r="U14" s="158">
        <v>9188</v>
      </c>
      <c r="V14" s="159">
        <v>101930907</v>
      </c>
    </row>
    <row r="15" spans="1:216" ht="24" customHeight="1" x14ac:dyDescent="0.2">
      <c r="A15" s="237">
        <v>7</v>
      </c>
      <c r="B15" s="238" t="s">
        <v>34</v>
      </c>
      <c r="C15" s="157">
        <v>71882</v>
      </c>
      <c r="D15" s="158">
        <v>7300</v>
      </c>
      <c r="E15" s="158">
        <v>79182</v>
      </c>
      <c r="F15" s="159">
        <v>88</v>
      </c>
      <c r="G15" s="157">
        <v>251313705</v>
      </c>
      <c r="H15" s="158">
        <v>0</v>
      </c>
      <c r="I15" s="158">
        <v>0</v>
      </c>
      <c r="J15" s="158">
        <v>251313705</v>
      </c>
      <c r="K15" s="158">
        <v>4468906</v>
      </c>
      <c r="L15" s="158">
        <v>104817</v>
      </c>
      <c r="M15" s="158">
        <v>44081</v>
      </c>
      <c r="N15" s="159">
        <v>4617804</v>
      </c>
      <c r="O15" s="157">
        <v>32114</v>
      </c>
      <c r="P15" s="158">
        <v>0</v>
      </c>
      <c r="Q15" s="158">
        <v>32114</v>
      </c>
      <c r="R15" s="158">
        <v>448615</v>
      </c>
      <c r="S15" s="158">
        <v>146394</v>
      </c>
      <c r="T15" s="158">
        <v>61340</v>
      </c>
      <c r="U15" s="158">
        <v>60008</v>
      </c>
      <c r="V15" s="159">
        <v>256679980</v>
      </c>
    </row>
    <row r="16" spans="1:216" ht="24" customHeight="1" x14ac:dyDescent="0.2">
      <c r="A16" s="237">
        <v>8</v>
      </c>
      <c r="B16" s="238" t="s">
        <v>35</v>
      </c>
      <c r="C16" s="157">
        <v>34536</v>
      </c>
      <c r="D16" s="158">
        <v>3543</v>
      </c>
      <c r="E16" s="158">
        <v>38079</v>
      </c>
      <c r="F16" s="159">
        <v>49</v>
      </c>
      <c r="G16" s="157">
        <v>110038406</v>
      </c>
      <c r="H16" s="158">
        <v>0</v>
      </c>
      <c r="I16" s="158">
        <v>0</v>
      </c>
      <c r="J16" s="158">
        <v>110038406</v>
      </c>
      <c r="K16" s="158">
        <v>953421</v>
      </c>
      <c r="L16" s="158">
        <v>54885</v>
      </c>
      <c r="M16" s="158">
        <v>0</v>
      </c>
      <c r="N16" s="159">
        <v>1008306</v>
      </c>
      <c r="O16" s="157">
        <v>2292</v>
      </c>
      <c r="P16" s="158">
        <v>0</v>
      </c>
      <c r="Q16" s="158">
        <v>2292</v>
      </c>
      <c r="R16" s="158">
        <v>4361</v>
      </c>
      <c r="S16" s="158">
        <v>91670</v>
      </c>
      <c r="T16" s="158">
        <v>15651</v>
      </c>
      <c r="U16" s="158">
        <v>11634</v>
      </c>
      <c r="V16" s="159">
        <v>111172320</v>
      </c>
    </row>
    <row r="17" spans="1:22" ht="24" customHeight="1" x14ac:dyDescent="0.2">
      <c r="A17" s="237">
        <v>9</v>
      </c>
      <c r="B17" s="238" t="s">
        <v>36</v>
      </c>
      <c r="C17" s="157">
        <v>30139</v>
      </c>
      <c r="D17" s="158">
        <v>2861</v>
      </c>
      <c r="E17" s="158">
        <v>33000</v>
      </c>
      <c r="F17" s="159">
        <v>44</v>
      </c>
      <c r="G17" s="157">
        <v>95030384</v>
      </c>
      <c r="H17" s="158">
        <v>13051</v>
      </c>
      <c r="I17" s="158">
        <v>0</v>
      </c>
      <c r="J17" s="158">
        <v>95043435</v>
      </c>
      <c r="K17" s="158">
        <v>876993</v>
      </c>
      <c r="L17" s="158">
        <v>55604</v>
      </c>
      <c r="M17" s="158">
        <v>0</v>
      </c>
      <c r="N17" s="159">
        <v>932597</v>
      </c>
      <c r="O17" s="157">
        <v>3975</v>
      </c>
      <c r="P17" s="158">
        <v>0</v>
      </c>
      <c r="Q17" s="158">
        <v>3975</v>
      </c>
      <c r="R17" s="158">
        <v>192023</v>
      </c>
      <c r="S17" s="158">
        <v>403709</v>
      </c>
      <c r="T17" s="158">
        <v>12307</v>
      </c>
      <c r="U17" s="158">
        <v>16541</v>
      </c>
      <c r="V17" s="159">
        <v>96604587</v>
      </c>
    </row>
    <row r="18" spans="1:22" ht="24" customHeight="1" x14ac:dyDescent="0.2">
      <c r="A18" s="237">
        <v>10</v>
      </c>
      <c r="B18" s="238" t="s">
        <v>184</v>
      </c>
      <c r="C18" s="157">
        <v>13481</v>
      </c>
      <c r="D18" s="158">
        <v>1296</v>
      </c>
      <c r="E18" s="158">
        <v>14777</v>
      </c>
      <c r="F18" s="159">
        <v>14</v>
      </c>
      <c r="G18" s="157">
        <v>41175753</v>
      </c>
      <c r="H18" s="158">
        <v>1185</v>
      </c>
      <c r="I18" s="158">
        <v>0</v>
      </c>
      <c r="J18" s="158">
        <v>41176938</v>
      </c>
      <c r="K18" s="158">
        <v>214595</v>
      </c>
      <c r="L18" s="158">
        <v>0</v>
      </c>
      <c r="M18" s="158">
        <v>0</v>
      </c>
      <c r="N18" s="159">
        <v>214595</v>
      </c>
      <c r="O18" s="157">
        <v>685</v>
      </c>
      <c r="P18" s="158">
        <v>0</v>
      </c>
      <c r="Q18" s="158">
        <v>685</v>
      </c>
      <c r="R18" s="158">
        <v>15080</v>
      </c>
      <c r="S18" s="158">
        <v>44014</v>
      </c>
      <c r="T18" s="158">
        <v>7409</v>
      </c>
      <c r="U18" s="158">
        <v>25703</v>
      </c>
      <c r="V18" s="159">
        <v>41484424</v>
      </c>
    </row>
    <row r="19" spans="1:22" ht="24" customHeight="1" x14ac:dyDescent="0.2">
      <c r="A19" s="237">
        <v>11</v>
      </c>
      <c r="B19" s="238" t="s">
        <v>176</v>
      </c>
      <c r="C19" s="157">
        <v>51158</v>
      </c>
      <c r="D19" s="158">
        <v>4942</v>
      </c>
      <c r="E19" s="158">
        <v>56100</v>
      </c>
      <c r="F19" s="159">
        <v>49</v>
      </c>
      <c r="G19" s="157">
        <v>163481306</v>
      </c>
      <c r="H19" s="158">
        <v>3566</v>
      </c>
      <c r="I19" s="158">
        <v>0</v>
      </c>
      <c r="J19" s="158">
        <v>163484872</v>
      </c>
      <c r="K19" s="158">
        <v>2660601</v>
      </c>
      <c r="L19" s="158">
        <v>67466</v>
      </c>
      <c r="M19" s="158">
        <v>22355</v>
      </c>
      <c r="N19" s="159">
        <v>2750422</v>
      </c>
      <c r="O19" s="157">
        <v>31323</v>
      </c>
      <c r="P19" s="158">
        <v>0</v>
      </c>
      <c r="Q19" s="158">
        <v>31323</v>
      </c>
      <c r="R19" s="158">
        <v>1175887</v>
      </c>
      <c r="S19" s="158">
        <v>83390</v>
      </c>
      <c r="T19" s="158">
        <v>31737</v>
      </c>
      <c r="U19" s="158">
        <v>28538</v>
      </c>
      <c r="V19" s="159">
        <v>167586169</v>
      </c>
    </row>
    <row r="20" spans="1:22" ht="24" customHeight="1" x14ac:dyDescent="0.2">
      <c r="A20" s="239">
        <v>12</v>
      </c>
      <c r="B20" s="240" t="s">
        <v>177</v>
      </c>
      <c r="C20" s="157">
        <v>18572</v>
      </c>
      <c r="D20" s="158">
        <v>1965</v>
      </c>
      <c r="E20" s="158">
        <v>20537</v>
      </c>
      <c r="F20" s="159">
        <v>8</v>
      </c>
      <c r="G20" s="157">
        <v>62300215</v>
      </c>
      <c r="H20" s="158">
        <v>3216</v>
      </c>
      <c r="I20" s="158">
        <v>0</v>
      </c>
      <c r="J20" s="158">
        <v>62303431</v>
      </c>
      <c r="K20" s="158">
        <v>619828</v>
      </c>
      <c r="L20" s="158">
        <v>66323</v>
      </c>
      <c r="M20" s="158">
        <v>23109</v>
      </c>
      <c r="N20" s="159">
        <v>709260</v>
      </c>
      <c r="O20" s="157">
        <v>1290</v>
      </c>
      <c r="P20" s="158">
        <v>0</v>
      </c>
      <c r="Q20" s="158">
        <v>1290</v>
      </c>
      <c r="R20" s="158">
        <v>2415</v>
      </c>
      <c r="S20" s="158">
        <v>56326</v>
      </c>
      <c r="T20" s="158">
        <v>5454</v>
      </c>
      <c r="U20" s="158">
        <v>277379</v>
      </c>
      <c r="V20" s="159">
        <v>63355555</v>
      </c>
    </row>
    <row r="21" spans="1:22" ht="24" customHeight="1" x14ac:dyDescent="0.2">
      <c r="A21" s="237">
        <v>13</v>
      </c>
      <c r="B21" s="238" t="s">
        <v>200</v>
      </c>
      <c r="C21" s="157">
        <v>10519</v>
      </c>
      <c r="D21" s="158">
        <v>890</v>
      </c>
      <c r="E21" s="158">
        <v>11409</v>
      </c>
      <c r="F21" s="159">
        <v>19</v>
      </c>
      <c r="G21" s="157">
        <v>30547682</v>
      </c>
      <c r="H21" s="158">
        <v>1593</v>
      </c>
      <c r="I21" s="158">
        <v>0</v>
      </c>
      <c r="J21" s="158">
        <v>30549275</v>
      </c>
      <c r="K21" s="158">
        <v>332839</v>
      </c>
      <c r="L21" s="158">
        <v>0</v>
      </c>
      <c r="M21" s="158">
        <v>364</v>
      </c>
      <c r="N21" s="159">
        <v>333203</v>
      </c>
      <c r="O21" s="157">
        <v>0</v>
      </c>
      <c r="P21" s="158">
        <v>0</v>
      </c>
      <c r="Q21" s="158">
        <v>0</v>
      </c>
      <c r="R21" s="158">
        <v>0</v>
      </c>
      <c r="S21" s="158">
        <v>3799</v>
      </c>
      <c r="T21" s="158">
        <v>3982</v>
      </c>
      <c r="U21" s="158">
        <v>1313</v>
      </c>
      <c r="V21" s="159">
        <v>30891572</v>
      </c>
    </row>
    <row r="22" spans="1:22" ht="24" customHeight="1" x14ac:dyDescent="0.2">
      <c r="A22" s="423">
        <v>14</v>
      </c>
      <c r="B22" s="424" t="s">
        <v>201</v>
      </c>
      <c r="C22" s="160">
        <v>26094</v>
      </c>
      <c r="D22" s="161">
        <v>2290</v>
      </c>
      <c r="E22" s="161">
        <v>28384</v>
      </c>
      <c r="F22" s="162">
        <v>32</v>
      </c>
      <c r="G22" s="160">
        <v>103425351</v>
      </c>
      <c r="H22" s="161">
        <v>0</v>
      </c>
      <c r="I22" s="161">
        <v>0</v>
      </c>
      <c r="J22" s="161">
        <v>103425351</v>
      </c>
      <c r="K22" s="161">
        <v>1590126</v>
      </c>
      <c r="L22" s="161">
        <v>26118</v>
      </c>
      <c r="M22" s="161">
        <v>11378</v>
      </c>
      <c r="N22" s="162">
        <v>1627622</v>
      </c>
      <c r="O22" s="160">
        <v>3390</v>
      </c>
      <c r="P22" s="161">
        <v>0</v>
      </c>
      <c r="Q22" s="161">
        <v>3390</v>
      </c>
      <c r="R22" s="161">
        <v>302622</v>
      </c>
      <c r="S22" s="161">
        <v>101732</v>
      </c>
      <c r="T22" s="161">
        <v>28187</v>
      </c>
      <c r="U22" s="161">
        <v>17443</v>
      </c>
      <c r="V22" s="162">
        <v>105506347</v>
      </c>
    </row>
    <row r="23" spans="1:22" ht="24" customHeight="1" x14ac:dyDescent="0.2">
      <c r="A23" s="185"/>
      <c r="B23" s="451" t="s">
        <v>288</v>
      </c>
      <c r="C23" s="106">
        <f>SUM(C9:C22)</f>
        <v>740127</v>
      </c>
      <c r="D23" s="60">
        <f>SUM(D9:D22)</f>
        <v>68876</v>
      </c>
      <c r="E23" s="60">
        <f t="shared" ref="E23:V23" si="0">SUM(E9:E22)</f>
        <v>809003</v>
      </c>
      <c r="F23" s="89">
        <f t="shared" si="0"/>
        <v>879</v>
      </c>
      <c r="G23" s="60">
        <f t="shared" si="0"/>
        <v>2507071286</v>
      </c>
      <c r="H23" s="60">
        <f t="shared" si="0"/>
        <v>90491</v>
      </c>
      <c r="I23" s="60">
        <f t="shared" si="0"/>
        <v>0</v>
      </c>
      <c r="J23" s="60">
        <f t="shared" si="0"/>
        <v>2507161777</v>
      </c>
      <c r="K23" s="60">
        <f t="shared" si="0"/>
        <v>34168101</v>
      </c>
      <c r="L23" s="60">
        <f t="shared" si="0"/>
        <v>2243658</v>
      </c>
      <c r="M23" s="60">
        <f t="shared" si="0"/>
        <v>471990</v>
      </c>
      <c r="N23" s="60">
        <f t="shared" si="0"/>
        <v>36883749</v>
      </c>
      <c r="O23" s="60">
        <f t="shared" si="0"/>
        <v>220820</v>
      </c>
      <c r="P23" s="60">
        <f t="shared" si="0"/>
        <v>0</v>
      </c>
      <c r="Q23" s="60">
        <f t="shared" si="0"/>
        <v>220820</v>
      </c>
      <c r="R23" s="60">
        <f t="shared" si="0"/>
        <v>7990960</v>
      </c>
      <c r="S23" s="60">
        <f t="shared" si="0"/>
        <v>2727954</v>
      </c>
      <c r="T23" s="60">
        <f t="shared" si="0"/>
        <v>751393</v>
      </c>
      <c r="U23" s="60">
        <f t="shared" si="0"/>
        <v>941135</v>
      </c>
      <c r="V23" s="60">
        <f t="shared" si="0"/>
        <v>2556677788</v>
      </c>
    </row>
    <row r="24" spans="1:22" ht="24" customHeight="1" x14ac:dyDescent="0.2">
      <c r="A24" s="235">
        <v>15</v>
      </c>
      <c r="B24" s="243" t="s">
        <v>180</v>
      </c>
      <c r="C24" s="163">
        <v>13703</v>
      </c>
      <c r="D24" s="164">
        <v>1423</v>
      </c>
      <c r="E24" s="164">
        <v>15126</v>
      </c>
      <c r="F24" s="165">
        <v>11</v>
      </c>
      <c r="G24" s="163">
        <v>47358791</v>
      </c>
      <c r="H24" s="164">
        <v>0</v>
      </c>
      <c r="I24" s="164">
        <v>0</v>
      </c>
      <c r="J24" s="164">
        <v>47358791</v>
      </c>
      <c r="K24" s="164">
        <v>451676</v>
      </c>
      <c r="L24" s="164">
        <v>53042</v>
      </c>
      <c r="M24" s="164">
        <v>0</v>
      </c>
      <c r="N24" s="165">
        <v>504718</v>
      </c>
      <c r="O24" s="163">
        <v>2807</v>
      </c>
      <c r="P24" s="164">
        <v>0</v>
      </c>
      <c r="Q24" s="164">
        <v>2807</v>
      </c>
      <c r="R24" s="164">
        <v>5284</v>
      </c>
      <c r="S24" s="164">
        <v>13890</v>
      </c>
      <c r="T24" s="164">
        <v>2190</v>
      </c>
      <c r="U24" s="164">
        <v>24633</v>
      </c>
      <c r="V24" s="165">
        <v>47912313</v>
      </c>
    </row>
    <row r="25" spans="1:22" ht="24" customHeight="1" x14ac:dyDescent="0.2">
      <c r="A25" s="237">
        <v>16</v>
      </c>
      <c r="B25" s="244" t="s">
        <v>38</v>
      </c>
      <c r="C25" s="157">
        <v>9326</v>
      </c>
      <c r="D25" s="158">
        <v>927</v>
      </c>
      <c r="E25" s="158">
        <v>10253</v>
      </c>
      <c r="F25" s="159">
        <v>16</v>
      </c>
      <c r="G25" s="157">
        <v>27729321</v>
      </c>
      <c r="H25" s="158">
        <v>2834</v>
      </c>
      <c r="I25" s="158">
        <v>0</v>
      </c>
      <c r="J25" s="158">
        <v>27732155</v>
      </c>
      <c r="K25" s="158">
        <v>131019</v>
      </c>
      <c r="L25" s="158">
        <v>0</v>
      </c>
      <c r="M25" s="158">
        <v>0</v>
      </c>
      <c r="N25" s="159">
        <v>131019</v>
      </c>
      <c r="O25" s="157">
        <v>0</v>
      </c>
      <c r="P25" s="158">
        <v>0</v>
      </c>
      <c r="Q25" s="158">
        <v>0</v>
      </c>
      <c r="R25" s="158">
        <v>27197</v>
      </c>
      <c r="S25" s="158">
        <v>10330</v>
      </c>
      <c r="T25" s="158">
        <v>1552</v>
      </c>
      <c r="U25" s="158">
        <v>7975</v>
      </c>
      <c r="V25" s="159">
        <v>27910228</v>
      </c>
    </row>
    <row r="26" spans="1:22" ht="24" customHeight="1" x14ac:dyDescent="0.2">
      <c r="A26" s="237">
        <v>17</v>
      </c>
      <c r="B26" s="244" t="s">
        <v>39</v>
      </c>
      <c r="C26" s="157">
        <v>4991</v>
      </c>
      <c r="D26" s="158">
        <v>345</v>
      </c>
      <c r="E26" s="158">
        <v>5336</v>
      </c>
      <c r="F26" s="159">
        <v>7</v>
      </c>
      <c r="G26" s="157">
        <v>13699878</v>
      </c>
      <c r="H26" s="158">
        <v>1487</v>
      </c>
      <c r="I26" s="158">
        <v>0</v>
      </c>
      <c r="J26" s="158">
        <v>13701365</v>
      </c>
      <c r="K26" s="158">
        <v>52395</v>
      </c>
      <c r="L26" s="158">
        <v>0</v>
      </c>
      <c r="M26" s="158">
        <v>0</v>
      </c>
      <c r="N26" s="159">
        <v>52395</v>
      </c>
      <c r="O26" s="157">
        <v>542</v>
      </c>
      <c r="P26" s="158">
        <v>0</v>
      </c>
      <c r="Q26" s="158">
        <v>542</v>
      </c>
      <c r="R26" s="158">
        <v>0</v>
      </c>
      <c r="S26" s="158">
        <v>545</v>
      </c>
      <c r="T26" s="158">
        <v>927</v>
      </c>
      <c r="U26" s="158">
        <v>1874</v>
      </c>
      <c r="V26" s="159">
        <v>13757648</v>
      </c>
    </row>
    <row r="27" spans="1:22" ht="24" customHeight="1" x14ac:dyDescent="0.2">
      <c r="A27" s="237">
        <v>18</v>
      </c>
      <c r="B27" s="244" t="s">
        <v>40</v>
      </c>
      <c r="C27" s="157">
        <v>4989</v>
      </c>
      <c r="D27" s="158">
        <v>503</v>
      </c>
      <c r="E27" s="158">
        <v>5492</v>
      </c>
      <c r="F27" s="159">
        <v>5</v>
      </c>
      <c r="G27" s="157">
        <v>15796831</v>
      </c>
      <c r="H27" s="158">
        <v>88</v>
      </c>
      <c r="I27" s="158">
        <v>0</v>
      </c>
      <c r="J27" s="158">
        <v>15796919</v>
      </c>
      <c r="K27" s="158">
        <v>128652</v>
      </c>
      <c r="L27" s="158">
        <v>0</v>
      </c>
      <c r="M27" s="158">
        <v>0</v>
      </c>
      <c r="N27" s="159">
        <v>128652</v>
      </c>
      <c r="O27" s="157">
        <v>1474</v>
      </c>
      <c r="P27" s="158">
        <v>0</v>
      </c>
      <c r="Q27" s="158">
        <v>1474</v>
      </c>
      <c r="R27" s="158">
        <v>11069</v>
      </c>
      <c r="S27" s="158">
        <v>1977</v>
      </c>
      <c r="T27" s="158">
        <v>125</v>
      </c>
      <c r="U27" s="158">
        <v>5098</v>
      </c>
      <c r="V27" s="159">
        <v>15945314</v>
      </c>
    </row>
    <row r="28" spans="1:22" ht="24" customHeight="1" x14ac:dyDescent="0.2">
      <c r="A28" s="237">
        <v>19</v>
      </c>
      <c r="B28" s="244" t="s">
        <v>41</v>
      </c>
      <c r="C28" s="157">
        <v>6236</v>
      </c>
      <c r="D28" s="158">
        <v>724</v>
      </c>
      <c r="E28" s="158">
        <v>6960</v>
      </c>
      <c r="F28" s="159">
        <v>12</v>
      </c>
      <c r="G28" s="157">
        <v>20091496</v>
      </c>
      <c r="H28" s="158">
        <v>0</v>
      </c>
      <c r="I28" s="158">
        <v>52</v>
      </c>
      <c r="J28" s="158">
        <v>20091548</v>
      </c>
      <c r="K28" s="158">
        <v>778240</v>
      </c>
      <c r="L28" s="158">
        <v>0</v>
      </c>
      <c r="M28" s="158">
        <v>0</v>
      </c>
      <c r="N28" s="159">
        <v>778240</v>
      </c>
      <c r="O28" s="157">
        <v>903</v>
      </c>
      <c r="P28" s="158">
        <v>0</v>
      </c>
      <c r="Q28" s="158">
        <v>903</v>
      </c>
      <c r="R28" s="158">
        <v>0</v>
      </c>
      <c r="S28" s="158">
        <v>43271</v>
      </c>
      <c r="T28" s="158">
        <v>1802</v>
      </c>
      <c r="U28" s="158">
        <v>2605</v>
      </c>
      <c r="V28" s="159">
        <v>20918369</v>
      </c>
    </row>
    <row r="29" spans="1:22" ht="24" customHeight="1" x14ac:dyDescent="0.2">
      <c r="A29" s="237">
        <v>20</v>
      </c>
      <c r="B29" s="244" t="s">
        <v>42</v>
      </c>
      <c r="C29" s="157">
        <v>16432</v>
      </c>
      <c r="D29" s="158">
        <v>1621</v>
      </c>
      <c r="E29" s="158">
        <v>18053</v>
      </c>
      <c r="F29" s="159">
        <v>19</v>
      </c>
      <c r="G29" s="157">
        <v>55228160</v>
      </c>
      <c r="H29" s="158">
        <v>611</v>
      </c>
      <c r="I29" s="158">
        <v>0</v>
      </c>
      <c r="J29" s="158">
        <v>55228771</v>
      </c>
      <c r="K29" s="158">
        <v>967308</v>
      </c>
      <c r="L29" s="158">
        <v>23469</v>
      </c>
      <c r="M29" s="158">
        <v>0</v>
      </c>
      <c r="N29" s="159">
        <v>990777</v>
      </c>
      <c r="O29" s="157">
        <v>4787</v>
      </c>
      <c r="P29" s="158">
        <v>0</v>
      </c>
      <c r="Q29" s="158">
        <v>4787</v>
      </c>
      <c r="R29" s="158">
        <v>7928</v>
      </c>
      <c r="S29" s="158">
        <v>50670</v>
      </c>
      <c r="T29" s="158">
        <v>10756</v>
      </c>
      <c r="U29" s="158">
        <v>19220</v>
      </c>
      <c r="V29" s="159">
        <v>56312909</v>
      </c>
    </row>
    <row r="30" spans="1:22" ht="24" customHeight="1" x14ac:dyDescent="0.2">
      <c r="A30" s="237">
        <v>21</v>
      </c>
      <c r="B30" s="244" t="s">
        <v>43</v>
      </c>
      <c r="C30" s="157">
        <v>10952</v>
      </c>
      <c r="D30" s="158">
        <v>1099</v>
      </c>
      <c r="E30" s="158">
        <v>12051</v>
      </c>
      <c r="F30" s="159">
        <v>19</v>
      </c>
      <c r="G30" s="157">
        <v>35398458</v>
      </c>
      <c r="H30" s="158">
        <v>0</v>
      </c>
      <c r="I30" s="158">
        <v>0</v>
      </c>
      <c r="J30" s="158">
        <v>35398458</v>
      </c>
      <c r="K30" s="158">
        <v>432182</v>
      </c>
      <c r="L30" s="158">
        <v>19836</v>
      </c>
      <c r="M30" s="158">
        <v>0</v>
      </c>
      <c r="N30" s="159">
        <v>452018</v>
      </c>
      <c r="O30" s="157">
        <v>7519</v>
      </c>
      <c r="P30" s="158">
        <v>0</v>
      </c>
      <c r="Q30" s="158">
        <v>7519</v>
      </c>
      <c r="R30" s="158">
        <v>14503</v>
      </c>
      <c r="S30" s="158">
        <v>31217</v>
      </c>
      <c r="T30" s="158">
        <v>8154</v>
      </c>
      <c r="U30" s="158">
        <v>1642</v>
      </c>
      <c r="V30" s="159">
        <v>35913511</v>
      </c>
    </row>
    <row r="31" spans="1:22" ht="24" customHeight="1" x14ac:dyDescent="0.2">
      <c r="A31" s="237">
        <v>22</v>
      </c>
      <c r="B31" s="244" t="s">
        <v>44</v>
      </c>
      <c r="C31" s="157">
        <v>4553</v>
      </c>
      <c r="D31" s="158">
        <v>386</v>
      </c>
      <c r="E31" s="158">
        <v>4939</v>
      </c>
      <c r="F31" s="159">
        <v>1</v>
      </c>
      <c r="G31" s="157">
        <v>12866774</v>
      </c>
      <c r="H31" s="158">
        <v>3430</v>
      </c>
      <c r="I31" s="158">
        <v>0</v>
      </c>
      <c r="J31" s="158">
        <v>12870204</v>
      </c>
      <c r="K31" s="158">
        <v>31038</v>
      </c>
      <c r="L31" s="158">
        <v>0</v>
      </c>
      <c r="M31" s="158">
        <v>0</v>
      </c>
      <c r="N31" s="159">
        <v>31038</v>
      </c>
      <c r="O31" s="157">
        <v>19455</v>
      </c>
      <c r="P31" s="158">
        <v>0</v>
      </c>
      <c r="Q31" s="158">
        <v>19455</v>
      </c>
      <c r="R31" s="158">
        <v>0</v>
      </c>
      <c r="S31" s="158">
        <v>5892</v>
      </c>
      <c r="T31" s="158">
        <v>813</v>
      </c>
      <c r="U31" s="158">
        <v>4096</v>
      </c>
      <c r="V31" s="159">
        <v>12931498</v>
      </c>
    </row>
    <row r="32" spans="1:22" ht="24" customHeight="1" x14ac:dyDescent="0.2">
      <c r="A32" s="237">
        <v>23</v>
      </c>
      <c r="B32" s="244" t="s">
        <v>45</v>
      </c>
      <c r="C32" s="157">
        <v>13655</v>
      </c>
      <c r="D32" s="158">
        <v>1126</v>
      </c>
      <c r="E32" s="158">
        <v>14781</v>
      </c>
      <c r="F32" s="159">
        <v>17</v>
      </c>
      <c r="G32" s="157">
        <v>47953196</v>
      </c>
      <c r="H32" s="158">
        <v>507</v>
      </c>
      <c r="I32" s="158">
        <v>0</v>
      </c>
      <c r="J32" s="158">
        <v>47953703</v>
      </c>
      <c r="K32" s="158">
        <v>457750</v>
      </c>
      <c r="L32" s="158">
        <v>0</v>
      </c>
      <c r="M32" s="158">
        <v>6625</v>
      </c>
      <c r="N32" s="159">
        <v>464375</v>
      </c>
      <c r="O32" s="157">
        <v>0</v>
      </c>
      <c r="P32" s="158">
        <v>0</v>
      </c>
      <c r="Q32" s="158">
        <v>0</v>
      </c>
      <c r="R32" s="158">
        <v>4248</v>
      </c>
      <c r="S32" s="158">
        <v>334231</v>
      </c>
      <c r="T32" s="158">
        <v>3848</v>
      </c>
      <c r="U32" s="158">
        <v>3150</v>
      </c>
      <c r="V32" s="159">
        <v>48763555</v>
      </c>
    </row>
    <row r="33" spans="1:22" ht="24" customHeight="1" x14ac:dyDescent="0.2">
      <c r="A33" s="237">
        <v>24</v>
      </c>
      <c r="B33" s="244" t="s">
        <v>46</v>
      </c>
      <c r="C33" s="157">
        <v>9718</v>
      </c>
      <c r="D33" s="158">
        <v>856</v>
      </c>
      <c r="E33" s="158">
        <v>10574</v>
      </c>
      <c r="F33" s="159">
        <v>13</v>
      </c>
      <c r="G33" s="157">
        <v>27058382</v>
      </c>
      <c r="H33" s="158">
        <v>17545</v>
      </c>
      <c r="I33" s="158">
        <v>13750</v>
      </c>
      <c r="J33" s="158">
        <v>27089677</v>
      </c>
      <c r="K33" s="158">
        <v>614780</v>
      </c>
      <c r="L33" s="158">
        <v>0</v>
      </c>
      <c r="M33" s="158">
        <v>6581</v>
      </c>
      <c r="N33" s="159">
        <v>621361</v>
      </c>
      <c r="O33" s="157">
        <v>21554</v>
      </c>
      <c r="P33" s="158">
        <v>0</v>
      </c>
      <c r="Q33" s="158">
        <v>21554</v>
      </c>
      <c r="R33" s="158">
        <v>243665</v>
      </c>
      <c r="S33" s="158">
        <v>8904</v>
      </c>
      <c r="T33" s="158">
        <v>3209</v>
      </c>
      <c r="U33" s="158">
        <v>5811</v>
      </c>
      <c r="V33" s="159">
        <v>27994181</v>
      </c>
    </row>
    <row r="34" spans="1:22" ht="24" customHeight="1" x14ac:dyDescent="0.2">
      <c r="A34" s="239">
        <v>25</v>
      </c>
      <c r="B34" s="245" t="s">
        <v>202</v>
      </c>
      <c r="C34" s="160">
        <v>6370</v>
      </c>
      <c r="D34" s="161">
        <v>556</v>
      </c>
      <c r="E34" s="161">
        <v>6926</v>
      </c>
      <c r="F34" s="162">
        <v>5</v>
      </c>
      <c r="G34" s="160">
        <v>17685969</v>
      </c>
      <c r="H34" s="161">
        <v>5179</v>
      </c>
      <c r="I34" s="161">
        <v>0</v>
      </c>
      <c r="J34" s="161">
        <v>17691148</v>
      </c>
      <c r="K34" s="161">
        <v>57038</v>
      </c>
      <c r="L34" s="161">
        <v>0</v>
      </c>
      <c r="M34" s="161">
        <v>0</v>
      </c>
      <c r="N34" s="162">
        <v>57038</v>
      </c>
      <c r="O34" s="160">
        <v>0</v>
      </c>
      <c r="P34" s="161">
        <v>0</v>
      </c>
      <c r="Q34" s="161">
        <v>0</v>
      </c>
      <c r="R34" s="333">
        <v>0</v>
      </c>
      <c r="S34" s="333">
        <v>4428</v>
      </c>
      <c r="T34" s="333">
        <v>6878</v>
      </c>
      <c r="U34" s="161">
        <v>589</v>
      </c>
      <c r="V34" s="162">
        <v>17760081</v>
      </c>
    </row>
    <row r="35" spans="1:22" ht="24" customHeight="1" x14ac:dyDescent="0.2">
      <c r="A35" s="246"/>
      <c r="B35" s="247" t="s">
        <v>289</v>
      </c>
      <c r="C35" s="106">
        <f>SUM(C24:C34)</f>
        <v>100925</v>
      </c>
      <c r="D35" s="32">
        <f t="shared" ref="D35:V35" si="1">SUM(D24:D34)</f>
        <v>9566</v>
      </c>
      <c r="E35" s="32">
        <f t="shared" si="1"/>
        <v>110491</v>
      </c>
      <c r="F35" s="89">
        <f t="shared" si="1"/>
        <v>125</v>
      </c>
      <c r="G35" s="106">
        <f t="shared" si="1"/>
        <v>320867256</v>
      </c>
      <c r="H35" s="32">
        <f t="shared" si="1"/>
        <v>31681</v>
      </c>
      <c r="I35" s="32">
        <f t="shared" si="1"/>
        <v>13802</v>
      </c>
      <c r="J35" s="32">
        <f t="shared" si="1"/>
        <v>320912739</v>
      </c>
      <c r="K35" s="32">
        <f t="shared" si="1"/>
        <v>4102078</v>
      </c>
      <c r="L35" s="32">
        <f t="shared" si="1"/>
        <v>96347</v>
      </c>
      <c r="M35" s="32">
        <f t="shared" si="1"/>
        <v>13206</v>
      </c>
      <c r="N35" s="89">
        <f>SUM(N24:N34)</f>
        <v>4211631</v>
      </c>
      <c r="O35" s="106">
        <f t="shared" si="1"/>
        <v>59041</v>
      </c>
      <c r="P35" s="32">
        <f t="shared" si="1"/>
        <v>0</v>
      </c>
      <c r="Q35" s="32">
        <f t="shared" si="1"/>
        <v>59041</v>
      </c>
      <c r="R35" s="32">
        <f>SUM(R24:R34)</f>
        <v>313894</v>
      </c>
      <c r="S35" s="32">
        <f>SUM(S24:S34)</f>
        <v>505355</v>
      </c>
      <c r="T35" s="32">
        <f t="shared" si="1"/>
        <v>40254</v>
      </c>
      <c r="U35" s="32">
        <f t="shared" si="1"/>
        <v>76693</v>
      </c>
      <c r="V35" s="89">
        <f t="shared" si="1"/>
        <v>326119607</v>
      </c>
    </row>
    <row r="36" spans="1:22" ht="24" customHeight="1" thickBot="1" x14ac:dyDescent="0.2">
      <c r="A36" s="248"/>
      <c r="B36" s="249" t="s">
        <v>47</v>
      </c>
      <c r="C36" s="145">
        <f t="shared" ref="C36:V36" si="2">SUM(C23,C35)</f>
        <v>841052</v>
      </c>
      <c r="D36" s="130">
        <f t="shared" si="2"/>
        <v>78442</v>
      </c>
      <c r="E36" s="130">
        <f t="shared" si="2"/>
        <v>919494</v>
      </c>
      <c r="F36" s="168">
        <f t="shared" si="2"/>
        <v>1004</v>
      </c>
      <c r="G36" s="145">
        <f t="shared" si="2"/>
        <v>2827938542</v>
      </c>
      <c r="H36" s="130">
        <f t="shared" si="2"/>
        <v>122172</v>
      </c>
      <c r="I36" s="130">
        <f t="shared" si="2"/>
        <v>13802</v>
      </c>
      <c r="J36" s="130">
        <f t="shared" si="2"/>
        <v>2828074516</v>
      </c>
      <c r="K36" s="130">
        <f t="shared" si="2"/>
        <v>38270179</v>
      </c>
      <c r="L36" s="130">
        <f t="shared" si="2"/>
        <v>2340005</v>
      </c>
      <c r="M36" s="130">
        <f t="shared" si="2"/>
        <v>485196</v>
      </c>
      <c r="N36" s="168">
        <f t="shared" si="2"/>
        <v>41095380</v>
      </c>
      <c r="O36" s="145">
        <f t="shared" si="2"/>
        <v>279861</v>
      </c>
      <c r="P36" s="130">
        <f t="shared" si="2"/>
        <v>0</v>
      </c>
      <c r="Q36" s="130">
        <f t="shared" si="2"/>
        <v>279861</v>
      </c>
      <c r="R36" s="130">
        <f>SUM(R23,R35)</f>
        <v>8304854</v>
      </c>
      <c r="S36" s="130">
        <f>SUM(S35)+S23</f>
        <v>3233309</v>
      </c>
      <c r="T36" s="130">
        <f t="shared" si="2"/>
        <v>791647</v>
      </c>
      <c r="U36" s="130">
        <f t="shared" si="2"/>
        <v>1017828</v>
      </c>
      <c r="V36" s="168">
        <f t="shared" si="2"/>
        <v>2882797395</v>
      </c>
    </row>
    <row r="38" spans="1:22" x14ac:dyDescent="0.15">
      <c r="B38" s="250" t="s">
        <v>442</v>
      </c>
      <c r="C38" s="125">
        <f>SUM(C9:C22,C24:C34)</f>
        <v>841052</v>
      </c>
      <c r="D38" s="125">
        <f>SUM(D9:D22,D24:D34)</f>
        <v>78442</v>
      </c>
      <c r="E38" s="125">
        <f>SUM(C38:D38)</f>
        <v>919494</v>
      </c>
      <c r="F38" s="125">
        <f>SUM(F9:F22,F24:F34)</f>
        <v>1004</v>
      </c>
      <c r="G38" s="125">
        <f>SUM(G9:G22,G24:G34)</f>
        <v>2827938542</v>
      </c>
      <c r="H38" s="125">
        <f>SUM(H9:H22,H24:H34)</f>
        <v>122172</v>
      </c>
      <c r="I38" s="125">
        <f>SUM(I9:I22,I24:I34)</f>
        <v>13802</v>
      </c>
      <c r="J38" s="125">
        <f>SUM(G38:I38)</f>
        <v>2828074516</v>
      </c>
      <c r="K38" s="125">
        <f>SUM(K9:K22,K24:K34)</f>
        <v>38270179</v>
      </c>
      <c r="L38" s="125">
        <f>SUM(L9:L22,L24:L34)</f>
        <v>2340005</v>
      </c>
      <c r="M38" s="125">
        <f>SUM(M9:M22,M24:M34)</f>
        <v>485196</v>
      </c>
      <c r="N38" s="125">
        <f>SUM(K38:M38)</f>
        <v>41095380</v>
      </c>
      <c r="O38" s="125">
        <f>SUM(O9:O22,O24:O34)</f>
        <v>279861</v>
      </c>
      <c r="P38" s="125">
        <f>SUM(P9:P22,P24:P34)</f>
        <v>0</v>
      </c>
      <c r="Q38" s="125">
        <f>SUM(O38:P38)</f>
        <v>279861</v>
      </c>
      <c r="R38" s="125">
        <f>SUM(R9:R22,R24:R34)</f>
        <v>8304854</v>
      </c>
      <c r="S38" s="125">
        <f>SUM(S9:S22,S24:S34)</f>
        <v>3233309</v>
      </c>
      <c r="T38" s="125">
        <f>SUM(T9:T22,T24:T34)</f>
        <v>791647</v>
      </c>
      <c r="U38" s="125">
        <f>SUM(U9:U22,U24:U34)</f>
        <v>1017828</v>
      </c>
      <c r="V38" s="125">
        <f>SUM(J38,N38,Q38,R38:U38)</f>
        <v>2882797395</v>
      </c>
    </row>
    <row r="39" spans="1:22" x14ac:dyDescent="0.15">
      <c r="C39" s="125">
        <f>C36-C38</f>
        <v>0</v>
      </c>
      <c r="D39" s="125">
        <f t="shared" ref="D39:V39" si="3">D36-D38</f>
        <v>0</v>
      </c>
      <c r="E39" s="125">
        <f t="shared" si="3"/>
        <v>0</v>
      </c>
      <c r="F39" s="125">
        <f t="shared" si="3"/>
        <v>0</v>
      </c>
      <c r="G39" s="125">
        <f t="shared" si="3"/>
        <v>0</v>
      </c>
      <c r="H39" s="125">
        <f t="shared" si="3"/>
        <v>0</v>
      </c>
      <c r="I39" s="125">
        <f t="shared" si="3"/>
        <v>0</v>
      </c>
      <c r="J39" s="125">
        <f t="shared" si="3"/>
        <v>0</v>
      </c>
      <c r="K39" s="125">
        <f t="shared" si="3"/>
        <v>0</v>
      </c>
      <c r="L39" s="125">
        <f t="shared" si="3"/>
        <v>0</v>
      </c>
      <c r="M39" s="125">
        <f t="shared" si="3"/>
        <v>0</v>
      </c>
      <c r="N39" s="125">
        <f t="shared" si="3"/>
        <v>0</v>
      </c>
      <c r="O39" s="125">
        <f t="shared" si="3"/>
        <v>0</v>
      </c>
      <c r="P39" s="125">
        <f t="shared" si="3"/>
        <v>0</v>
      </c>
      <c r="Q39" s="125">
        <f t="shared" si="3"/>
        <v>0</v>
      </c>
      <c r="R39" s="125">
        <f>R36-R38</f>
        <v>0</v>
      </c>
      <c r="S39" s="125">
        <f>S36-S38</f>
        <v>0</v>
      </c>
      <c r="T39" s="125">
        <f t="shared" si="3"/>
        <v>0</v>
      </c>
      <c r="U39" s="125">
        <f t="shared" si="3"/>
        <v>0</v>
      </c>
      <c r="V39" s="125">
        <f t="shared" si="3"/>
        <v>0</v>
      </c>
    </row>
    <row r="40" spans="1:22" x14ac:dyDescent="0.15">
      <c r="B40" s="125" t="s">
        <v>685</v>
      </c>
      <c r="C40" s="125">
        <v>840636</v>
      </c>
      <c r="D40" s="125">
        <v>76283</v>
      </c>
      <c r="E40" s="125">
        <v>916919</v>
      </c>
      <c r="F40" s="125">
        <v>1087</v>
      </c>
      <c r="G40" s="125">
        <v>2810205158</v>
      </c>
      <c r="H40" s="125">
        <v>166523</v>
      </c>
      <c r="I40" s="125">
        <v>3080</v>
      </c>
      <c r="J40" s="125">
        <v>2810374761</v>
      </c>
      <c r="K40" s="125">
        <v>39487421</v>
      </c>
      <c r="L40" s="125">
        <v>2198412</v>
      </c>
      <c r="M40" s="125">
        <v>711383</v>
      </c>
      <c r="N40" s="125">
        <v>42397216</v>
      </c>
      <c r="O40" s="125">
        <v>432233</v>
      </c>
      <c r="P40" s="125">
        <v>9100</v>
      </c>
      <c r="Q40" s="125">
        <v>441333</v>
      </c>
      <c r="R40" s="125">
        <v>16573786</v>
      </c>
      <c r="S40" s="125">
        <v>3563524</v>
      </c>
      <c r="T40" s="125">
        <v>669725</v>
      </c>
      <c r="U40" s="125">
        <v>1210592</v>
      </c>
      <c r="V40" s="125">
        <v>2875230937</v>
      </c>
    </row>
    <row r="41" spans="1:22" s="251" customFormat="1" x14ac:dyDescent="0.15">
      <c r="B41" s="251" t="s">
        <v>686</v>
      </c>
      <c r="C41" s="251">
        <f>ROUND(C36/C40*100,1)</f>
        <v>100</v>
      </c>
      <c r="D41" s="251">
        <f t="shared" ref="D41:V41" si="4">ROUND(D36/D40*100,1)</f>
        <v>102.8</v>
      </c>
      <c r="E41" s="251">
        <f t="shared" si="4"/>
        <v>100.3</v>
      </c>
      <c r="F41" s="251">
        <f t="shared" si="4"/>
        <v>92.4</v>
      </c>
      <c r="G41" s="251">
        <f t="shared" si="4"/>
        <v>100.6</v>
      </c>
      <c r="H41" s="251">
        <f t="shared" si="4"/>
        <v>73.400000000000006</v>
      </c>
      <c r="I41" s="251">
        <f t="shared" si="4"/>
        <v>448.1</v>
      </c>
      <c r="J41" s="251">
        <f t="shared" si="4"/>
        <v>100.6</v>
      </c>
      <c r="K41" s="251">
        <f t="shared" si="4"/>
        <v>96.9</v>
      </c>
      <c r="L41" s="251">
        <f t="shared" si="4"/>
        <v>106.4</v>
      </c>
      <c r="M41" s="251">
        <f t="shared" si="4"/>
        <v>68.2</v>
      </c>
      <c r="N41" s="251">
        <f t="shared" si="4"/>
        <v>96.9</v>
      </c>
      <c r="O41" s="251">
        <f t="shared" si="4"/>
        <v>64.7</v>
      </c>
      <c r="P41" s="251">
        <f t="shared" si="4"/>
        <v>0</v>
      </c>
      <c r="Q41" s="251">
        <f t="shared" si="4"/>
        <v>63.4</v>
      </c>
      <c r="R41" s="251">
        <f t="shared" si="4"/>
        <v>50.1</v>
      </c>
      <c r="S41" s="251">
        <f t="shared" si="4"/>
        <v>90.7</v>
      </c>
      <c r="T41" s="251">
        <f t="shared" si="4"/>
        <v>118.2</v>
      </c>
      <c r="U41" s="251">
        <f t="shared" si="4"/>
        <v>84.1</v>
      </c>
      <c r="V41" s="251">
        <f t="shared" si="4"/>
        <v>100.3</v>
      </c>
    </row>
  </sheetData>
  <sheetProtection selectLockedCells="1" selectUnlockedCells="1"/>
  <mergeCells count="1">
    <mergeCell ref="J4:K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33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24</vt:i4>
      </vt:variant>
    </vt:vector>
  </HeadingPairs>
  <TitlesOfParts>
    <vt:vector size="37" baseType="lpstr">
      <vt:lpstr>第１１表</vt:lpstr>
      <vt:lpstr>第１２表</vt:lpstr>
      <vt:lpstr>第１３表</vt:lpstr>
      <vt:lpstr>第１４表①</vt:lpstr>
      <vt:lpstr>第１４表②</vt:lpstr>
      <vt:lpstr>第１４表③</vt:lpstr>
      <vt:lpstr>第１５表</vt:lpstr>
      <vt:lpstr>第１６表</vt:lpstr>
      <vt:lpstr>第１７表①</vt:lpstr>
      <vt:lpstr>第１７表②</vt:lpstr>
      <vt:lpstr>第１７表③</vt:lpstr>
      <vt:lpstr>第１７表④</vt:lpstr>
      <vt:lpstr>第１８表</vt:lpstr>
      <vt:lpstr>第１１表!Print_Area</vt:lpstr>
      <vt:lpstr>第１２表!Print_Area</vt:lpstr>
      <vt:lpstr>第１３表!Print_Area</vt:lpstr>
      <vt:lpstr>第１４表①!Print_Area</vt:lpstr>
      <vt:lpstr>第１４表②!Print_Area</vt:lpstr>
      <vt:lpstr>第１４表③!Print_Area</vt:lpstr>
      <vt:lpstr>第１５表!Print_Area</vt:lpstr>
      <vt:lpstr>第１６表!Print_Area</vt:lpstr>
      <vt:lpstr>第１７表①!Print_Area</vt:lpstr>
      <vt:lpstr>第１７表②!Print_Area</vt:lpstr>
      <vt:lpstr>第１７表③!Print_Area</vt:lpstr>
      <vt:lpstr>第１７表④!Print_Area</vt:lpstr>
      <vt:lpstr>第１８表!Print_Area</vt:lpstr>
      <vt:lpstr>第１１表!Print_Titles</vt:lpstr>
      <vt:lpstr>第１３表!Print_Titles</vt:lpstr>
      <vt:lpstr>第１４表①!Print_Titles</vt:lpstr>
      <vt:lpstr>第１４表②!Print_Titles</vt:lpstr>
      <vt:lpstr>第１４表③!Print_Titles</vt:lpstr>
      <vt:lpstr>第１５表!Print_Titles</vt:lpstr>
      <vt:lpstr>第１７表①!Print_Titles</vt:lpstr>
      <vt:lpstr>第１７表②!Print_Titles</vt:lpstr>
      <vt:lpstr>第１７表③!Print_Titles</vt:lpstr>
      <vt:lpstr>第１７表④!Print_Titles</vt:lpstr>
      <vt:lpstr>第１８表!Print_Titles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2021-03-24T00:53:58Z</cp:lastPrinted>
  <dcterms:created xsi:type="dcterms:W3CDTF">2003-01-22T04:09:14Z</dcterms:created>
  <dcterms:modified xsi:type="dcterms:W3CDTF">2021-03-24T00:59:56Z</dcterms:modified>
</cp:coreProperties>
</file>